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Income stat" sheetId="1" r:id="rId1"/>
    <sheet name="Stat of comprehensive income" sheetId="2" r:id="rId2"/>
    <sheet name="Stat financial position" sheetId="3" r:id="rId3"/>
    <sheet name="Equity" sheetId="4" r:id="rId4"/>
    <sheet name="Cflow" sheetId="5" r:id="rId5"/>
    <sheet name="Notes" sheetId="6" r:id="rId6"/>
  </sheets>
  <definedNames>
    <definedName name="_xlnm.Print_Area" localSheetId="0">'Income stat'!$A$1:$G$40</definedName>
    <definedName name="_xlnm.Print_Area" localSheetId="1">'Stat of comprehensive income'!$A$1:$G$31</definedName>
  </definedNames>
  <calcPr fullCalcOnLoad="1"/>
</workbook>
</file>

<file path=xl/sharedStrings.xml><?xml version="1.0" encoding="utf-8"?>
<sst xmlns="http://schemas.openxmlformats.org/spreadsheetml/2006/main" count="532" uniqueCount="397">
  <si>
    <t>Interest income</t>
  </si>
  <si>
    <t xml:space="preserve"> </t>
  </si>
  <si>
    <t>Current</t>
  </si>
  <si>
    <t>RM'000</t>
  </si>
  <si>
    <t>EMICO HOLDINGS BERHAD (Company No : 230326-D)</t>
  </si>
  <si>
    <t>Inventories</t>
  </si>
  <si>
    <t>Revenue</t>
  </si>
  <si>
    <t>Accumulated losses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</si>
  <si>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</si>
  <si>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</si>
  <si>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</si>
  <si>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</si>
  <si>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</si>
  <si>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Investment properties</t>
  </si>
  <si>
    <t xml:space="preserve"> Goodwill on consolidation</t>
  </si>
  <si>
    <t>Cash and cash equivalents comprise of:</t>
  </si>
  <si>
    <t xml:space="preserve"> Cash and bank balances</t>
  </si>
  <si>
    <t>Basis of preparation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</si>
  <si>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</si>
  <si>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</si>
  <si>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</si>
  <si>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</si>
  <si>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</si>
  <si>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</si>
  <si>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</si>
  <si>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</si>
  <si>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</si>
  <si>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</si>
  <si>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</si>
  <si>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</si>
  <si>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</si>
  <si>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</si>
  <si>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</si>
  <si>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</si>
  <si>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</si>
  <si>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</si>
  <si>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</si>
  <si>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</si>
  <si>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</si>
  <si>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</si>
  <si>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</si>
  <si>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</si>
  <si>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</si>
  <si>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</si>
  <si>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</si>
  <si>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</si>
  <si>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</si>
  <si>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</si>
  <si>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</si>
  <si>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</si>
  <si>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</si>
  <si>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</si>
  <si>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</si>
  <si>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</si>
  <si>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</si>
  <si>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</si>
  <si>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</si>
  <si>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</si>
  <si>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</si>
  <si>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</si>
  <si>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</si>
  <si>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</si>
  <si>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</si>
  <si>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</si>
  <si>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</si>
  <si>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</si>
  <si>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</si>
  <si>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</si>
  <si>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</si>
  <si>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</si>
  <si>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</si>
  <si>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</si>
  <si>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</si>
  <si>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</si>
  <si>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</si>
  <si>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</si>
  <si>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</si>
  <si>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Deferred</t>
  </si>
  <si>
    <t>Current period</t>
  </si>
  <si>
    <t>I) Basic Earnings per share</t>
  </si>
  <si>
    <t>This note is not applicable for the financial period under review.</t>
  </si>
  <si>
    <t>Basic Earnings per share (Sen)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</si>
  <si>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</si>
  <si>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</si>
  <si>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</si>
  <si>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</si>
  <si>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</si>
  <si>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</si>
  <si>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</si>
  <si>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</si>
  <si>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</si>
  <si>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</si>
  <si>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Bank borrowings</t>
  </si>
  <si>
    <t>TOTAL EQUITY AND LIABILITIES</t>
  </si>
  <si>
    <t>TOTAL ASSETS</t>
  </si>
  <si>
    <t xml:space="preserve">Total </t>
  </si>
  <si>
    <t>Equity</t>
  </si>
  <si>
    <t xml:space="preserve">Equity holders of the parent </t>
  </si>
  <si>
    <t>Segment Revenue</t>
  </si>
  <si>
    <t>Segment Results</t>
  </si>
  <si>
    <t xml:space="preserve">Profit attributable to ordinary equity holders: </t>
  </si>
  <si>
    <t xml:space="preserve">a) Numerator </t>
  </si>
  <si>
    <t>Net assets per share (RM)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</si>
  <si>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</si>
  <si>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</si>
  <si>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</si>
  <si>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</si>
  <si>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</si>
  <si>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</si>
  <si>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</si>
  <si>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</si>
  <si>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</si>
  <si>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</si>
  <si>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U Can Marketing Sdn Bhd</t>
  </si>
  <si>
    <t>Reserves</t>
  </si>
  <si>
    <t xml:space="preserve">Sales and purchases of trading items </t>
  </si>
  <si>
    <t>Profit/(Loss) for the period</t>
  </si>
  <si>
    <t>Cost of sales</t>
  </si>
  <si>
    <t>Sales and marketing expenses</t>
  </si>
  <si>
    <t>Administrative expenses</t>
  </si>
  <si>
    <t>Finance costs</t>
  </si>
  <si>
    <t>Tax expense</t>
  </si>
  <si>
    <t>Other comprehensive income, net of tax</t>
  </si>
  <si>
    <t>Profit/(Loss) attributable to:</t>
  </si>
  <si>
    <t xml:space="preserve">Earnings per share attributable to equity </t>
  </si>
  <si>
    <t>holders of the parent:</t>
  </si>
  <si>
    <t>CONDENSED CONSOLIDATED STATEMENT OF FINANCIAL POSITION - UNAUDITED</t>
  </si>
  <si>
    <t>Audited financial statements of the preceding year</t>
  </si>
  <si>
    <t>Seasonality or cyclicality of operations</t>
  </si>
  <si>
    <t>Material events subsequent to the balance sheet date</t>
  </si>
  <si>
    <t>Finance cost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</si>
  <si>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</si>
  <si>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</si>
  <si>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</si>
  <si>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</si>
  <si>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</si>
  <si>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B14</t>
  </si>
  <si>
    <t>The breakdown of accumulated losses of the Group as at reporting date, into realised and unrealised is as follows:</t>
  </si>
  <si>
    <t xml:space="preserve"> - Realised</t>
  </si>
  <si>
    <t xml:space="preserve"> - Unrealised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</si>
  <si>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</si>
  <si>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</si>
  <si>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</si>
  <si>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</si>
  <si>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</si>
  <si>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>Taxation - net</t>
  </si>
  <si>
    <t>Rental of factory paid and payable to:</t>
  </si>
  <si>
    <t>Beng Choo Marketing Sdn Bhd</t>
  </si>
  <si>
    <t xml:space="preserve">Manufacturing and trading </t>
  </si>
  <si>
    <t xml:space="preserve">Investment holdings </t>
  </si>
  <si>
    <t>REVENUE</t>
  </si>
  <si>
    <t>Total</t>
  </si>
  <si>
    <t>There were no material events subsequent to the end of the current quarter.</t>
  </si>
  <si>
    <t>Manufacturing and trading - operations</t>
  </si>
  <si>
    <t>Comparison with preceding quarter</t>
  </si>
  <si>
    <t>CASH FLOWS FROM OPERATING ACTIVITIES</t>
  </si>
  <si>
    <t>Adjustments for :</t>
  </si>
  <si>
    <t>Depreciation and amortisation</t>
  </si>
  <si>
    <t xml:space="preserve">Interest income </t>
  </si>
  <si>
    <t>Changes in working capital: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</si>
  <si>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</si>
  <si>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</si>
  <si>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</si>
  <si>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</si>
  <si>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Property, plant and equipment written off</t>
  </si>
  <si>
    <t>CASH FLOWS FROM FINANCING ACTIVITIES</t>
  </si>
  <si>
    <t>Interest paid</t>
  </si>
  <si>
    <t>Interest received</t>
  </si>
  <si>
    <t>Proceed from disposal of property, plant and equipment</t>
  </si>
  <si>
    <t>Net (repayment)/ drawdown of bank borrowings</t>
  </si>
  <si>
    <t>Net cash used in financing activities</t>
  </si>
  <si>
    <t>A14</t>
  </si>
  <si>
    <t>Capital Commitments</t>
  </si>
  <si>
    <t>Approved and contracted for</t>
  </si>
  <si>
    <t>As at</t>
  </si>
  <si>
    <t>Property, plant and equipment:</t>
  </si>
  <si>
    <t>Capital expenditures which have not been provided for at the end of each reporting period are as follows:</t>
  </si>
  <si>
    <t xml:space="preserve">  3 months </t>
  </si>
  <si>
    <t>There were no profit on sale of investments or properties for the current financial period.</t>
  </si>
  <si>
    <t>Reserve</t>
  </si>
  <si>
    <t>Premium</t>
  </si>
  <si>
    <t>Revaluation</t>
  </si>
  <si>
    <t>Operating Income/(Expenses)</t>
  </si>
  <si>
    <t xml:space="preserve">Depreciation of property, plant and equipment </t>
  </si>
  <si>
    <t>Interest expense</t>
  </si>
  <si>
    <t>Unaudited</t>
  </si>
  <si>
    <t>Audited</t>
  </si>
  <si>
    <t>EXPLANATORY NOTES PURSUANT TO MFRS 134</t>
  </si>
  <si>
    <t>The interim financial statements are unaudited and has been prepared in compliance with MFRS 134,  Interim  Financial Reporting and</t>
  </si>
  <si>
    <t>PROFIT/ (LOSS) BEFORE TAX ("PBT" &amp; "LBT")</t>
  </si>
  <si>
    <t>Net Total</t>
  </si>
  <si>
    <t>Cash and cash equivalents</t>
  </si>
  <si>
    <t>Effects of exchange rate changes on cash and cash equivalents</t>
  </si>
  <si>
    <t>Comparison with preceding year results</t>
  </si>
  <si>
    <t>Current tax assets</t>
  </si>
  <si>
    <t>Deferred revenue</t>
  </si>
  <si>
    <t xml:space="preserve">Accumulated losses </t>
  </si>
  <si>
    <t xml:space="preserve">Deferred tax liabilities </t>
  </si>
  <si>
    <t xml:space="preserve">Trade and other payables </t>
  </si>
  <si>
    <t xml:space="preserve"> Property, plant and equipment </t>
  </si>
  <si>
    <t>Trade and other receivables</t>
  </si>
  <si>
    <t>year ended</t>
  </si>
  <si>
    <t>Gain on disposal of property, plant and equipment</t>
  </si>
  <si>
    <t>Waiver of debts</t>
  </si>
  <si>
    <t>Tax refund/ (paid)-net</t>
  </si>
  <si>
    <t>Cash and cash equivalents at beginning of financial year</t>
  </si>
  <si>
    <t>The interim financial statements should be read in conjunction with the audited financial statements of the Group for the year ended</t>
  </si>
  <si>
    <t xml:space="preserve">that are significant to an understanding of the changes in the financial position and performance of the Group since the financial year </t>
  </si>
  <si>
    <t xml:space="preserve">     Receivable financing</t>
  </si>
  <si>
    <t>Amendments to MFRS 127</t>
  </si>
  <si>
    <t xml:space="preserve"> Decrease/(increase) in inventories</t>
  </si>
  <si>
    <t xml:space="preserve"> Decrease/(increase) in trade and other receivables</t>
  </si>
  <si>
    <t xml:space="preserve"> (Decrease)/increase in deferred revenue</t>
  </si>
  <si>
    <t xml:space="preserve"> (Decrease)/increase in trade and other payables</t>
  </si>
  <si>
    <t>&lt;--------3 months ended----------&gt;</t>
  </si>
  <si>
    <t>&lt;------- 3 months ended ---------&gt;</t>
  </si>
  <si>
    <t>Basic, profit/(loss) for the period (sen)</t>
  </si>
  <si>
    <t>There were no items affecting assets, liabilities, equity, net income or cash flows of the Group that are unusual because of their nature,</t>
  </si>
  <si>
    <t>ADDITIONAL INFORMATION AS REQUIRED BY THE BURSA MALAYSIA SECURITIES  BERHAD LISTING</t>
  </si>
  <si>
    <t>REQUIREMENTS (PART A OF APPENDIX 9B)</t>
  </si>
  <si>
    <t>There were no corporate proposals announced but not completed during the period.</t>
  </si>
  <si>
    <t>Profit/(Loss) before tax</t>
  </si>
  <si>
    <t>Total comprehensive income/(loss) for the period</t>
  </si>
  <si>
    <t>Total comprehensive income/(loss) attributable to:</t>
  </si>
  <si>
    <t>Fully Diluted</t>
  </si>
  <si>
    <t>Non-controlling interests</t>
  </si>
  <si>
    <t xml:space="preserve"> Deferred tax assets</t>
  </si>
  <si>
    <t>Current tax liabilities</t>
  </si>
  <si>
    <t>Interests</t>
  </si>
  <si>
    <t>Non-controlling</t>
  </si>
  <si>
    <t>Profit/ (Loss) before tax</t>
  </si>
  <si>
    <t>Operating profit/(loss) before working capital changes</t>
  </si>
  <si>
    <t xml:space="preserve"> Deposits with licensed banks</t>
  </si>
  <si>
    <t>paragraph 9.22 of the Listing Requirements of Bursa Malaysia Securities Berhad.</t>
  </si>
  <si>
    <t>There were no capital commitments as at end of the reporting period.</t>
  </si>
  <si>
    <t xml:space="preserve">     Term loan</t>
  </si>
  <si>
    <t>Gross profit/(loss)</t>
  </si>
  <si>
    <t>Other income</t>
  </si>
  <si>
    <t>Operating profit/(loss)</t>
  </si>
  <si>
    <t>Net cash used in investing activities</t>
  </si>
  <si>
    <t xml:space="preserve"> Less: Deposits pledged to licensed banks</t>
  </si>
  <si>
    <t xml:space="preserve"> Bank overdrafts included in bank borrowings</t>
  </si>
  <si>
    <t xml:space="preserve">  Profit/(Loss) from operations (RM'000)</t>
  </si>
  <si>
    <t>Included in operating income/(expenses) are the followings credits/(charges):</t>
  </si>
  <si>
    <t>Under/(over) provision in prior years</t>
  </si>
  <si>
    <t>Apr-14 to</t>
  </si>
  <si>
    <t>Impairment losses on trade and other receivables</t>
  </si>
  <si>
    <t>Exchange</t>
  </si>
  <si>
    <t>(The condensed consolidated statement of changes in equity should be read in conjunction with the audited financial statements for the year ended 31 March</t>
  </si>
  <si>
    <t>Foreign exchange translation differences</t>
  </si>
  <si>
    <t>size or incidence during the quarter.</t>
  </si>
  <si>
    <t>Foreign currency translation differences for</t>
  </si>
  <si>
    <t>MFRSs, Interpretations and amendments effective for annual periods beginning on or after 1 July 2014:</t>
  </si>
  <si>
    <t>Amendments to MFRS 1</t>
  </si>
  <si>
    <t>First time adoption of Malaysian Financial Reporting Standards (Annual Improvements 2011-2013 Cycle)</t>
  </si>
  <si>
    <t>Amendments to MFRS 3</t>
  </si>
  <si>
    <t>Business combinations (Annual Improvements 2010-2012 Cycle and 2011-2013 Cycle)</t>
  </si>
  <si>
    <t>Amendments to MFRS 8</t>
  </si>
  <si>
    <t>Operating Segments (Annual Improvements 2010-2012 Cycle)</t>
  </si>
  <si>
    <t>Amendments to MFRS 13</t>
  </si>
  <si>
    <t>Fair Value Measurement (Annual Improvements 2010-2012 Cycle and 2011-2013 Cycle)</t>
  </si>
  <si>
    <t>Amendments to MFRS 119</t>
  </si>
  <si>
    <t xml:space="preserve">Defined Benefit Plans : Employee Contributions </t>
  </si>
  <si>
    <t>Amendments to MFRS 116</t>
  </si>
  <si>
    <t>Property, Plant and Equipment (Annual Improvements 2010-2012 Cycle)</t>
  </si>
  <si>
    <t>Amendments to MFRS 124</t>
  </si>
  <si>
    <t>Related Party Disclosures (Annual Improvements 2010-2012 Cycle)</t>
  </si>
  <si>
    <t>Amendments to MFRS 138</t>
  </si>
  <si>
    <t>Intangible Assets (Annual Improvements 2010-2012 Cycle)</t>
  </si>
  <si>
    <t>Amendments to MFRS 140</t>
  </si>
  <si>
    <t>Investment Property (Annual Improvements 2011-2013 Cycle)</t>
  </si>
  <si>
    <t>MFRSs, Interpretations and amendments effective for annual periods beginning on or after 1 January 2016:</t>
  </si>
  <si>
    <t>Amendments to MFRS 7</t>
  </si>
  <si>
    <t xml:space="preserve">Financial Instruments: Disclosures (Annual Improvements to MFRSs 2012-2014 Cycle) </t>
  </si>
  <si>
    <t>Amendments to MFRS 10 and</t>
  </si>
  <si>
    <t>MFRS 128</t>
  </si>
  <si>
    <t>Sale or Contribution of Assets between an Investor and its Associate or Joint Venture</t>
  </si>
  <si>
    <t>Amendments to MFRS 10, MFRS 12</t>
  </si>
  <si>
    <t>and MFRS 128</t>
  </si>
  <si>
    <t>Investment Entities: Applying the Consolidated Exception</t>
  </si>
  <si>
    <t>Amendments to MFRS 11</t>
  </si>
  <si>
    <t>Accounting for Acquisitions of Interests in Joint Operations</t>
  </si>
  <si>
    <t>MFRS 14</t>
  </si>
  <si>
    <t>Regulatory Deferral Accounts</t>
  </si>
  <si>
    <t>Amendments to MFRS 101</t>
  </si>
  <si>
    <t>Disclosure Initiative</t>
  </si>
  <si>
    <t>Amendments to MFRS 116 and</t>
  </si>
  <si>
    <t>MFRS 138</t>
  </si>
  <si>
    <t>Defined Benefit Plans: Employee Contributions (Annual Improvements to MFRSs 2012-2014 Cycle)</t>
  </si>
  <si>
    <t>Equity Method in Separate Financial Statements</t>
  </si>
  <si>
    <t>Amendments to MFRS 134</t>
  </si>
  <si>
    <t>Interim Financial Reporting (Annual Improvements to MFRSs 2012-2014 Cycle)</t>
  </si>
  <si>
    <t>MFRS 15</t>
  </si>
  <si>
    <t>Revenue from Contracts with Customers</t>
  </si>
  <si>
    <t>MFRSs, Interpretations and amendments effective for annual periods beginning on or after 1 January 2018:</t>
  </si>
  <si>
    <t>MFRS 9</t>
  </si>
  <si>
    <t>Financial Instruments (IFRS 9 as issued by IASB in July 2014)</t>
  </si>
  <si>
    <t>Purchases of trophy parts and bases:</t>
  </si>
  <si>
    <t>Emico (Vietnam) Co. Ltd</t>
  </si>
  <si>
    <t>31.03.2015</t>
  </si>
  <si>
    <t>Revaluation reserve on leasehold land &amp;  buildings</t>
  </si>
  <si>
    <t>Clarification of Acceptable Methods of Depreciation and Amortisation</t>
  </si>
  <si>
    <t>less favourable than those arranged with independent third parties.</t>
  </si>
  <si>
    <t xml:space="preserve">The transactions were entered in the normal course of business and have been established under normal commercial terms that are no </t>
  </si>
  <si>
    <t xml:space="preserve">The Group expects the business environment for the remaining quarters to be challenging in view of the prevailing global economic </t>
  </si>
  <si>
    <t>productivity.</t>
  </si>
  <si>
    <t xml:space="preserve">condition. However, we will strive to maintain our competitiveness by continuously imrproving on our production efficiency and  </t>
  </si>
  <si>
    <t>2015</t>
  </si>
  <si>
    <t>2014</t>
  </si>
  <si>
    <t>CONDENSED CONSOLIDATED INCOME STATEMENT (UNAUDITED)</t>
  </si>
  <si>
    <t xml:space="preserve">(The condensed consolidated income statement should be read in conjunction with the audited financial statements for the year ended </t>
  </si>
  <si>
    <t>(The condensed consolidated statement of comprehensive income should be read in conjunction with the audited financial statements</t>
  </si>
  <si>
    <t>CONDENSED CONSOLIDATED STATEMENT OF COMPREHENSIVE INCOME (UNAUDITED)</t>
  </si>
  <si>
    <t>Total non current assets</t>
  </si>
  <si>
    <t>TOTAL EQUITY</t>
  </si>
  <si>
    <t>Total current assets</t>
  </si>
  <si>
    <t>Total non current liabilities</t>
  </si>
  <si>
    <t>Total current liabilities</t>
  </si>
  <si>
    <t>(The condensed consolidated statement of financial position should be read in conjunction with the audited financial statements</t>
  </si>
  <si>
    <t>31 March</t>
  </si>
  <si>
    <t>At 1 April 2014</t>
  </si>
  <si>
    <t>CONDENSED CONSOLIDATED STATEMENT OF CASH FLOW - UNAUDITED</t>
  </si>
  <si>
    <t>12 months ended</t>
  </si>
  <si>
    <t>31 March 2015</t>
  </si>
  <si>
    <t>Revaluation reserve on leasehold land and</t>
  </si>
  <si>
    <t>building, net of tax</t>
  </si>
  <si>
    <t>foreign operation</t>
  </si>
  <si>
    <t>&lt;- ------------------------   Attributable to equity holders of parent     ---------------------------&gt;</t>
  </si>
  <si>
    <t>(The condensed consolidated statement of cash flow should be read in conjunction with the audited financial statements</t>
  </si>
  <si>
    <t>Investment holding division LBT was maintained at approximately RM0.2 million for current and preceding quarters.</t>
  </si>
  <si>
    <t xml:space="preserve"> 31 March 2015 and the accompanying explanatory notes attached to this interim financial report)</t>
  </si>
  <si>
    <t xml:space="preserve"> for the year ended 31 March 2015 and the accompanying explanatory notes attached to this interim financial report)</t>
  </si>
  <si>
    <t xml:space="preserve"> 2015 and the accompanying explanatory notes attached to this interim financial report)</t>
  </si>
  <si>
    <t>31 March 2015.These explanatory notes attached to the interim financial statements provide an explanation of events and transactions</t>
  </si>
  <si>
    <t>ended 31 March 2015.</t>
  </si>
  <si>
    <t>The auditors' report on the financial statements for the year ended 31 March 2015 was not qualified.</t>
  </si>
  <si>
    <t>Apr-15 to</t>
  </si>
  <si>
    <t>At 1 April 2015</t>
  </si>
  <si>
    <t>Amortisation of investment properties</t>
  </si>
  <si>
    <t>Bad debts written off</t>
  </si>
  <si>
    <t>Changes in deposits pledged to licensed banks</t>
  </si>
  <si>
    <t>Cash and cash equivalents at end of financial period</t>
  </si>
  <si>
    <t>The valuation of land and buildings have been brought forward without amendments from the previous annual financial statements.</t>
  </si>
  <si>
    <t>The following MFRSs and Amendments to MFRSs applicable to the Group have been adopted with effect from 1 April 2015.</t>
  </si>
  <si>
    <t>The following revised MFRSs and Amendments to MFRSs applicable to the Group have been issued by the MASB and are not yet effective</t>
  </si>
  <si>
    <t>for adoption by the Group.</t>
  </si>
  <si>
    <t xml:space="preserve">preceding quarter mainly due to lower contribution from the property development division. </t>
  </si>
  <si>
    <t>FOR THE QUARTER  AND SIX MONTHS ENDED 30 SEPTEMBER 2015</t>
  </si>
  <si>
    <t xml:space="preserve"> 6 months ended 30 September</t>
  </si>
  <si>
    <t xml:space="preserve"> 3 months ended 30 September</t>
  </si>
  <si>
    <t>AT 30 SEPTEMBER 2015</t>
  </si>
  <si>
    <t>30 September</t>
  </si>
  <si>
    <t>FOR THE SIX MONTHS ENDED 30 SEPTEMBER 2015</t>
  </si>
  <si>
    <t>At 30 September 2015</t>
  </si>
  <si>
    <t>At 30 September 2014</t>
  </si>
  <si>
    <t>NOTES TO THE INTERIM FINANCIAL STATEMENTS FOR THE 2ND QUARTER ENDED 30 SEPTEMBER 2015</t>
  </si>
  <si>
    <t>30.09.2015</t>
  </si>
  <si>
    <t>30.09.2014</t>
  </si>
  <si>
    <t xml:space="preserve">  6 months </t>
  </si>
  <si>
    <t>6 months ended</t>
  </si>
  <si>
    <t>30 September 2015</t>
  </si>
  <si>
    <t xml:space="preserve">6 months </t>
  </si>
  <si>
    <t>The Directors do not recommend any dividend for the period ended 30 September 2015.</t>
  </si>
  <si>
    <t>There have been no issuance and repayment of debt and equity securities for the financial quarter ended 30 September 2015.</t>
  </si>
  <si>
    <t>The analysis by activity of the Group for the financial period ended 30 September 2015 are as follows:</t>
  </si>
  <si>
    <t>30-09-2015</t>
  </si>
  <si>
    <t>30-09-2014</t>
  </si>
  <si>
    <t>6 months</t>
  </si>
  <si>
    <t>There are no material litigation pending as at 16 November 2015.</t>
  </si>
  <si>
    <t>Jul-15 to</t>
  </si>
  <si>
    <t>&lt;------- 6 months ended -----&gt;</t>
  </si>
  <si>
    <t>Significant transactions between the Group with the related parties during the financial period ended 30 September 2015 were as follows:</t>
  </si>
  <si>
    <t>&lt;--------3 months ended--------&gt;</t>
  </si>
  <si>
    <t>&lt;--------6 months ended--------&gt;</t>
  </si>
  <si>
    <t>&lt;-------6 months ended--------&gt;</t>
  </si>
  <si>
    <t>For the current quarter under review, the revenue of the Group was lower at RM16.04 million as compared to RM22.04 million in  the</t>
  </si>
  <si>
    <t>Contract works billed:</t>
  </si>
  <si>
    <t>Frame World Sdn Bhd</t>
  </si>
  <si>
    <t xml:space="preserve">Manufacturing and trading division posted revenue of RM15.66 million for current quarter as compared to RM14.68 million  in </t>
  </si>
  <si>
    <t xml:space="preserve">preceding quarter, an increase of 6.6% in revenue which was mainly due to higher export sales and higher translation for foreign </t>
  </si>
  <si>
    <t>as compared to RM0.59 million in preceding quarter.</t>
  </si>
  <si>
    <t xml:space="preserve">currencies. In tandem with the higher revenue, the manufacturing and trading posted higher PBT of RM2.12 million for current quarter </t>
  </si>
  <si>
    <t xml:space="preserve">The Group revenue for the 6 months ended 30 September 2015 was RM38.08 million as compared to RM31.64 million for preceding </t>
  </si>
  <si>
    <t>period, an increase of 20.3% in revenue which was contributed by all divisions.</t>
  </si>
  <si>
    <t xml:space="preserve">Property development division posted revenue of RM7.74 million for current period as compared to RM1.64 million in preceding </t>
  </si>
  <si>
    <t xml:space="preserve">period. The current period posted higher turnover due to the completion of 20 units of double storey terrace houses in Sungai Petani </t>
  </si>
  <si>
    <t>project during the 1st Qtr June 2015. In tandem with the higher revenue, property development division posted  PBT of RM2.70 million</t>
  </si>
  <si>
    <t>as compared to LBT of RM0.56 million for preceding period which has no project completion.</t>
  </si>
  <si>
    <t xml:space="preserve">The manufacturing and trading division posted a slight increase of 1.1% in revenue from RM30.00 million in preceding period to </t>
  </si>
  <si>
    <t>RM30.34 million for current period as the increase in export sales was offset by  lower demand for domestic sales. However, it posted</t>
  </si>
  <si>
    <t xml:space="preserve">higher PBT of RM 1.09 million for current period as compared to LBT of RM0.01 million for preceding period due to better sales </t>
  </si>
  <si>
    <t>mix and favourable exchange rates received for our exports.</t>
  </si>
  <si>
    <t>Investment holding division LBT was maintained at approximately RM0.4 million for current and preceding periods.</t>
  </si>
  <si>
    <t>Amendments to MFRS 5</t>
  </si>
  <si>
    <t xml:space="preserve">The revenue for property development division for current quarter was from the sales of 2 units of completed single storey terrace </t>
  </si>
  <si>
    <t>LBT of RM0.93 million for current quarter as compared to PBT of RM2.02 million in preceding quarter.</t>
  </si>
  <si>
    <t xml:space="preserve">house from inventories whilst the preceding quarter was  from the sales of 20 units double storey terrace houses. As such, it posted a 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</si>
</sst>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* #,##0.000_);_(* \(#,##0.000\);_(* &quot;-&quot;??_);_(@_)"/>
    <numFmt numFmtId="189" formatCode="_(* #,##0.0000_);_(* \(#,##0.0000\);_(* &quot;-&quot;??_);_(@_)"/>
    <numFmt numFmtId="190" formatCode="0.0000000000"/>
    <numFmt numFmtId="191" formatCode="0.00000000000"/>
    <numFmt numFmtId="192" formatCode="0.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9" fontId="1" fillId="0" borderId="11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13" xfId="42" applyNumberFormat="1" applyFont="1" applyBorder="1" applyAlignment="1">
      <alignment/>
    </xf>
    <xf numFmtId="179" fontId="1" fillId="0" borderId="14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10" xfId="42" applyNumberFormat="1" applyFont="1" applyBorder="1" applyAlignment="1">
      <alignment/>
    </xf>
    <xf numFmtId="179" fontId="1" fillId="0" borderId="15" xfId="42" applyNumberFormat="1" applyFont="1" applyBorder="1" applyAlignment="1">
      <alignment/>
    </xf>
    <xf numFmtId="178" fontId="1" fillId="0" borderId="0" xfId="42" applyNumberFormat="1" applyFont="1" applyBorder="1" applyAlignment="1">
      <alignment/>
    </xf>
    <xf numFmtId="179" fontId="1" fillId="0" borderId="16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9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1" fillId="0" borderId="0" xfId="42" applyNumberFormat="1" applyFont="1" applyAlignment="1">
      <alignment horizontal="right"/>
    </xf>
    <xf numFmtId="179" fontId="1" fillId="0" borderId="0" xfId="42" applyNumberFormat="1" applyFont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9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79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9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9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179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179" fontId="1" fillId="0" borderId="16" xfId="42" applyNumberFormat="1" applyFont="1" applyFill="1" applyBorder="1" applyAlignment="1">
      <alignment/>
    </xf>
    <xf numFmtId="179" fontId="1" fillId="0" borderId="13" xfId="42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" fontId="1" fillId="0" borderId="0" xfId="0" applyNumberFormat="1" applyFont="1" applyFill="1" applyAlignment="1">
      <alignment horizontal="center"/>
    </xf>
    <xf numFmtId="179" fontId="1" fillId="0" borderId="0" xfId="42" applyNumberFormat="1" applyFont="1" applyFill="1" applyBorder="1" applyAlignment="1">
      <alignment/>
    </xf>
    <xf numFmtId="43" fontId="1" fillId="0" borderId="13" xfId="42" applyFont="1" applyBorder="1" applyAlignment="1">
      <alignment/>
    </xf>
    <xf numFmtId="179" fontId="1" fillId="0" borderId="18" xfId="42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1" fillId="0" borderId="14" xfId="0" applyNumberFormat="1" applyFont="1" applyBorder="1" applyAlignment="1">
      <alignment horizontal="center"/>
    </xf>
    <xf numFmtId="43" fontId="1" fillId="0" borderId="0" xfId="42" applyFont="1" applyBorder="1" applyAlignment="1">
      <alignment/>
    </xf>
    <xf numFmtId="179" fontId="1" fillId="0" borderId="19" xfId="42" applyNumberFormat="1" applyFont="1" applyBorder="1" applyAlignment="1">
      <alignment/>
    </xf>
    <xf numFmtId="179" fontId="1" fillId="0" borderId="20" xfId="42" applyNumberFormat="1" applyFont="1" applyBorder="1" applyAlignment="1">
      <alignment/>
    </xf>
    <xf numFmtId="179" fontId="1" fillId="0" borderId="21" xfId="42" applyNumberFormat="1" applyFont="1" applyBorder="1" applyAlignment="1">
      <alignment/>
    </xf>
    <xf numFmtId="179" fontId="1" fillId="0" borderId="22" xfId="42" applyNumberFormat="1" applyFont="1" applyBorder="1" applyAlignment="1">
      <alignment/>
    </xf>
    <xf numFmtId="179" fontId="1" fillId="0" borderId="23" xfId="42" applyNumberFormat="1" applyFont="1" applyBorder="1" applyAlignment="1">
      <alignment/>
    </xf>
    <xf numFmtId="179" fontId="1" fillId="0" borderId="24" xfId="42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79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9" fontId="1" fillId="0" borderId="0" xfId="42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40.28125" style="0" customWidth="1"/>
    <col min="2" max="2" width="14.421875" style="0" customWidth="1"/>
    <col min="3" max="3" width="14.281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4</v>
      </c>
      <c r="B1" s="1"/>
      <c r="C1" s="1"/>
      <c r="D1" s="1"/>
      <c r="E1" s="1"/>
    </row>
    <row r="2" spans="1:5" ht="12.75">
      <c r="A2" s="2" t="s">
        <v>309</v>
      </c>
      <c r="B2" s="1"/>
      <c r="C2" s="1"/>
      <c r="D2" s="1"/>
      <c r="E2" s="1"/>
    </row>
    <row r="3" spans="1:5" ht="12.75">
      <c r="A3" s="2" t="s">
        <v>347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1:6" ht="12.75">
      <c r="A5" s="1"/>
      <c r="B5" s="82" t="s">
        <v>349</v>
      </c>
      <c r="C5" s="83"/>
      <c r="E5" s="82" t="s">
        <v>348</v>
      </c>
      <c r="F5" s="83"/>
    </row>
    <row r="6" spans="1:6" ht="12.75">
      <c r="A6" s="1"/>
      <c r="B6" s="46" t="s">
        <v>307</v>
      </c>
      <c r="C6" s="46" t="s">
        <v>308</v>
      </c>
      <c r="E6" s="46" t="s">
        <v>307</v>
      </c>
      <c r="F6" s="46" t="s">
        <v>308</v>
      </c>
    </row>
    <row r="7" spans="1:6" ht="12.75">
      <c r="A7" s="1"/>
      <c r="B7" s="47" t="s">
        <v>3</v>
      </c>
      <c r="C7" s="47" t="s">
        <v>3</v>
      </c>
      <c r="E7" s="47" t="s">
        <v>3</v>
      </c>
      <c r="F7" s="47" t="s">
        <v>3</v>
      </c>
    </row>
    <row r="8" spans="1:6" ht="12.75">
      <c r="A8" s="1"/>
      <c r="B8" s="3"/>
      <c r="C8" s="3"/>
      <c r="E8" s="3"/>
      <c r="F8" s="3"/>
    </row>
    <row r="9" spans="1:8" ht="12.75">
      <c r="A9" s="1" t="s">
        <v>6</v>
      </c>
      <c r="B9" s="10">
        <v>16041</v>
      </c>
      <c r="C9" s="10">
        <v>15005</v>
      </c>
      <c r="E9" s="10">
        <v>38080</v>
      </c>
      <c r="F9" s="10">
        <v>31642</v>
      </c>
      <c r="G9" s="1"/>
      <c r="H9" s="1"/>
    </row>
    <row r="10" spans="1:8" ht="12.75">
      <c r="A10" s="1" t="s">
        <v>117</v>
      </c>
      <c r="B10" s="8">
        <v>-12577</v>
      </c>
      <c r="C10" s="8">
        <v>-13074</v>
      </c>
      <c r="E10" s="8">
        <v>-29437</v>
      </c>
      <c r="F10" s="8">
        <v>-27710</v>
      </c>
      <c r="G10" s="1"/>
      <c r="H10" s="1"/>
    </row>
    <row r="11" spans="1:8" ht="12.75">
      <c r="A11" s="1"/>
      <c r="B11" s="10"/>
      <c r="C11" s="10"/>
      <c r="E11" s="10"/>
      <c r="F11" s="10"/>
      <c r="G11" s="1"/>
      <c r="H11" s="1"/>
    </row>
    <row r="12" spans="1:8" ht="12.75">
      <c r="A12" s="1" t="s">
        <v>236</v>
      </c>
      <c r="B12" s="10">
        <f>SUM(B9:B11)</f>
        <v>3464</v>
      </c>
      <c r="C12" s="10">
        <f>SUM(C9:C11)</f>
        <v>1931</v>
      </c>
      <c r="E12" s="10">
        <f>SUM(E9:E11)</f>
        <v>8643</v>
      </c>
      <c r="F12" s="10">
        <f>SUM(F9:F11)</f>
        <v>3932</v>
      </c>
      <c r="G12" s="1"/>
      <c r="H12" s="1"/>
    </row>
    <row r="13" spans="1:8" ht="12.75">
      <c r="A13" s="1" t="s">
        <v>237</v>
      </c>
      <c r="B13" s="10">
        <v>466</v>
      </c>
      <c r="C13" s="10">
        <v>59</v>
      </c>
      <c r="E13" s="10">
        <v>776</v>
      </c>
      <c r="F13" s="10">
        <v>549</v>
      </c>
      <c r="G13" s="1"/>
      <c r="H13" s="1"/>
    </row>
    <row r="14" spans="1:8" ht="12.75">
      <c r="A14" s="1" t="s">
        <v>118</v>
      </c>
      <c r="B14" s="10">
        <v>-516</v>
      </c>
      <c r="C14" s="10">
        <v>-591</v>
      </c>
      <c r="E14" s="10">
        <v>-795</v>
      </c>
      <c r="F14" s="10">
        <v>-1146</v>
      </c>
      <c r="G14" s="1"/>
      <c r="H14" s="1"/>
    </row>
    <row r="15" spans="1:8" ht="12.75">
      <c r="A15" s="1" t="s">
        <v>119</v>
      </c>
      <c r="B15" s="8">
        <v>-2305</v>
      </c>
      <c r="C15" s="8">
        <v>-1990</v>
      </c>
      <c r="E15" s="8">
        <v>-5000</v>
      </c>
      <c r="F15" s="8">
        <v>-3942</v>
      </c>
      <c r="G15" s="1"/>
      <c r="H15" s="1"/>
    </row>
    <row r="16" spans="1:8" ht="12.75">
      <c r="A16" s="1"/>
      <c r="B16" s="10"/>
      <c r="C16" s="10"/>
      <c r="E16" s="10"/>
      <c r="F16" s="10"/>
      <c r="G16" s="1"/>
      <c r="H16" s="1"/>
    </row>
    <row r="17" spans="1:8" ht="12.75">
      <c r="A17" s="1" t="s">
        <v>238</v>
      </c>
      <c r="B17" s="10">
        <f>SUM(B12:B15)</f>
        <v>1109</v>
      </c>
      <c r="C17" s="10">
        <f>SUM(C12:C15)</f>
        <v>-591</v>
      </c>
      <c r="E17" s="10">
        <f>SUM(E12:E15)</f>
        <v>3624</v>
      </c>
      <c r="F17" s="10">
        <f>SUM(F12:F15)</f>
        <v>-607</v>
      </c>
      <c r="G17" s="1"/>
      <c r="H17" s="1"/>
    </row>
    <row r="18" spans="1:8" ht="12.75">
      <c r="A18" s="1" t="s">
        <v>120</v>
      </c>
      <c r="B18" s="8">
        <v>-132</v>
      </c>
      <c r="C18" s="8">
        <v>-152</v>
      </c>
      <c r="E18" s="8">
        <v>-257</v>
      </c>
      <c r="F18" s="8">
        <v>-361</v>
      </c>
      <c r="G18" s="1"/>
      <c r="H18" s="1"/>
    </row>
    <row r="19" spans="1:8" ht="12.75">
      <c r="A19" s="1"/>
      <c r="B19" s="10"/>
      <c r="C19" s="10"/>
      <c r="E19" s="10"/>
      <c r="F19" s="10"/>
      <c r="G19" s="1"/>
      <c r="H19" s="1"/>
    </row>
    <row r="20" spans="1:8" ht="12.75">
      <c r="A20" s="1" t="s">
        <v>221</v>
      </c>
      <c r="B20" s="7">
        <f>SUM(B17:B18)</f>
        <v>977</v>
      </c>
      <c r="C20" s="7">
        <f>SUM(C17:C18)</f>
        <v>-743</v>
      </c>
      <c r="E20" s="7">
        <f>SUM(E17:E18)</f>
        <v>3367</v>
      </c>
      <c r="F20" s="7">
        <f>SUM(F17:F18)</f>
        <v>-968</v>
      </c>
      <c r="G20" s="1"/>
      <c r="H20" s="1"/>
    </row>
    <row r="21" spans="1:8" ht="12.75">
      <c r="A21" s="1" t="s">
        <v>121</v>
      </c>
      <c r="B21" s="8">
        <v>99</v>
      </c>
      <c r="C21" s="8">
        <v>21</v>
      </c>
      <c r="E21" s="8">
        <v>-7</v>
      </c>
      <c r="F21" s="8">
        <v>42</v>
      </c>
      <c r="G21" s="1"/>
      <c r="H21" s="1"/>
    </row>
    <row r="22" spans="1:6" ht="12.75">
      <c r="A22" s="40"/>
      <c r="B22" s="38"/>
      <c r="C22" s="38"/>
      <c r="E22" s="38"/>
      <c r="F22" s="38"/>
    </row>
    <row r="23" spans="1:6" ht="13.5" thickBot="1">
      <c r="A23" s="2" t="s">
        <v>116</v>
      </c>
      <c r="B23" s="44">
        <f>+B20+B21</f>
        <v>1076</v>
      </c>
      <c r="C23" s="44">
        <f>+C20+C21</f>
        <v>-722</v>
      </c>
      <c r="E23" s="44">
        <f>+E20+E21</f>
        <v>3360</v>
      </c>
      <c r="F23" s="44">
        <f>+F20+F21</f>
        <v>-926</v>
      </c>
    </row>
    <row r="24" spans="1:6" ht="12.75">
      <c r="A24" s="1"/>
      <c r="B24" s="1"/>
      <c r="C24" s="1"/>
      <c r="E24" s="1"/>
      <c r="F24" s="1"/>
    </row>
    <row r="25" spans="1:6" ht="12.75">
      <c r="A25" s="2" t="s">
        <v>123</v>
      </c>
      <c r="B25" s="1"/>
      <c r="C25" s="1"/>
      <c r="E25" s="1"/>
      <c r="F25" s="1"/>
    </row>
    <row r="26" spans="1:6" ht="12.75">
      <c r="A26" s="1" t="s">
        <v>97</v>
      </c>
      <c r="B26" s="7">
        <f>+B23-B27</f>
        <v>1288</v>
      </c>
      <c r="C26" s="7">
        <v>-761</v>
      </c>
      <c r="E26" s="7">
        <f>+E23-E27</f>
        <v>3560</v>
      </c>
      <c r="F26" s="7">
        <v>-983</v>
      </c>
    </row>
    <row r="27" spans="1:6" ht="12.75">
      <c r="A27" s="1" t="s">
        <v>225</v>
      </c>
      <c r="B27" s="7">
        <v>-212</v>
      </c>
      <c r="C27" s="7">
        <v>39</v>
      </c>
      <c r="E27" s="7">
        <v>-200</v>
      </c>
      <c r="F27" s="7">
        <v>57</v>
      </c>
    </row>
    <row r="28" spans="1:6" ht="12.75">
      <c r="A28" s="1"/>
      <c r="B28" s="15"/>
      <c r="C28" s="15"/>
      <c r="E28" s="15"/>
      <c r="F28" s="15"/>
    </row>
    <row r="29" spans="1:6" ht="13.5" thickBot="1">
      <c r="A29" s="2" t="s">
        <v>116</v>
      </c>
      <c r="B29" s="35">
        <f>+B26+B27</f>
        <v>1076</v>
      </c>
      <c r="C29" s="35">
        <f>+C26+C27</f>
        <v>-722</v>
      </c>
      <c r="E29" s="35">
        <f>+E26+E27</f>
        <v>3360</v>
      </c>
      <c r="F29" s="35">
        <f>+F26+F27</f>
        <v>-926</v>
      </c>
    </row>
    <row r="30" spans="1:6" ht="12.75">
      <c r="A30" s="1"/>
      <c r="B30" s="1"/>
      <c r="C30" s="1"/>
      <c r="E30" s="1"/>
      <c r="F30" s="1"/>
    </row>
    <row r="31" spans="1:6" ht="12.75">
      <c r="A31" s="1"/>
      <c r="B31" s="1"/>
      <c r="C31" s="1"/>
      <c r="E31" s="1"/>
      <c r="F31" s="1"/>
    </row>
    <row r="32" spans="1:6" ht="12.75">
      <c r="A32" s="2" t="s">
        <v>124</v>
      </c>
      <c r="B32" s="1"/>
      <c r="C32" s="1"/>
      <c r="E32" s="1"/>
      <c r="F32" s="1"/>
    </row>
    <row r="33" spans="1:6" ht="12.75">
      <c r="A33" s="2" t="s">
        <v>125</v>
      </c>
      <c r="B33" s="1"/>
      <c r="C33" s="1"/>
      <c r="E33" s="1"/>
      <c r="F33" s="1"/>
    </row>
    <row r="34" spans="1:6" ht="13.5" thickBot="1">
      <c r="A34" s="1" t="s">
        <v>216</v>
      </c>
      <c r="B34" s="41">
        <f>+Notes!G270</f>
        <v>1.3426876687481106</v>
      </c>
      <c r="C34" s="41">
        <f>+Notes!H270</f>
        <v>-0.7933115806811429</v>
      </c>
      <c r="E34" s="41">
        <f>+Notes!I270</f>
        <v>3.711155357719933</v>
      </c>
      <c r="F34" s="41">
        <f>+Notes!J270</f>
        <v>-1.0247375608535658</v>
      </c>
    </row>
    <row r="35" spans="1:6" ht="12.75">
      <c r="A35" s="1"/>
      <c r="B35" s="1"/>
      <c r="C35" s="1"/>
      <c r="E35" s="1"/>
      <c r="F35" s="1"/>
    </row>
    <row r="36" spans="1:6" ht="13.5" thickBot="1">
      <c r="A36" s="1" t="s">
        <v>224</v>
      </c>
      <c r="B36" s="68">
        <f>+B34</f>
        <v>1.3426876687481106</v>
      </c>
      <c r="C36" s="68">
        <f>+C34</f>
        <v>-0.7933115806811429</v>
      </c>
      <c r="E36" s="68">
        <f>+E34</f>
        <v>3.711155357719933</v>
      </c>
      <c r="F36" s="68">
        <f>+F34</f>
        <v>-1.0247375608535658</v>
      </c>
    </row>
    <row r="37" spans="1:6" ht="12.75">
      <c r="A37" s="1"/>
      <c r="B37" s="1"/>
      <c r="C37" s="1"/>
      <c r="E37" s="1"/>
      <c r="F37" s="1"/>
    </row>
    <row r="38" spans="1:6" ht="12.75">
      <c r="A38" s="1" t="s">
        <v>1</v>
      </c>
      <c r="B38" s="1"/>
      <c r="C38" s="1"/>
      <c r="E38" s="1"/>
      <c r="F38" s="1"/>
    </row>
    <row r="39" spans="1:4" ht="12.75">
      <c r="A39" s="1" t="s">
        <v>310</v>
      </c>
      <c r="B39" s="1"/>
      <c r="C39" s="1"/>
      <c r="D39" s="1"/>
    </row>
    <row r="40" spans="1:4" ht="12.75">
      <c r="A40" s="1" t="s">
        <v>330</v>
      </c>
      <c r="B40" s="1"/>
      <c r="C40" s="1"/>
      <c r="D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</sheetData>
  <sheetProtection/>
  <mergeCells count="2">
    <mergeCell ref="B5:C5"/>
    <mergeCell ref="E5:F5"/>
  </mergeCells>
  <printOptions/>
  <pageMargins left="0.57" right="0.33" top="0.51" bottom="0.32" header="0.5" footer="0.31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2.8515625" style="0" customWidth="1"/>
    <col min="2" max="2" width="15.28125" style="0" customWidth="1"/>
    <col min="3" max="3" width="16.003906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4</v>
      </c>
      <c r="B1" s="1"/>
      <c r="C1" s="1"/>
      <c r="D1" s="1"/>
      <c r="E1" s="1"/>
    </row>
    <row r="2" spans="1:5" ht="12.75">
      <c r="A2" s="2" t="s">
        <v>312</v>
      </c>
      <c r="B2" s="1"/>
      <c r="C2" s="1"/>
      <c r="D2" s="1"/>
      <c r="E2" s="1"/>
    </row>
    <row r="3" spans="1:5" ht="12.75">
      <c r="A3" s="2" t="s">
        <v>347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1:6" ht="12.75">
      <c r="A5" s="1"/>
      <c r="B5" s="82" t="s">
        <v>349</v>
      </c>
      <c r="C5" s="83"/>
      <c r="E5" s="82" t="s">
        <v>348</v>
      </c>
      <c r="F5" s="83"/>
    </row>
    <row r="6" spans="1:6" ht="12.75">
      <c r="A6" s="1"/>
      <c r="B6" s="46" t="s">
        <v>307</v>
      </c>
      <c r="C6" s="46" t="s">
        <v>308</v>
      </c>
      <c r="E6" s="46" t="s">
        <v>307</v>
      </c>
      <c r="F6" s="46" t="s">
        <v>308</v>
      </c>
    </row>
    <row r="7" spans="1:6" ht="12.75">
      <c r="A7" s="1"/>
      <c r="B7" s="47" t="s">
        <v>3</v>
      </c>
      <c r="C7" s="47" t="s">
        <v>3</v>
      </c>
      <c r="E7" s="47" t="s">
        <v>3</v>
      </c>
      <c r="F7" s="47" t="s">
        <v>3</v>
      </c>
    </row>
    <row r="8" spans="1:6" ht="12.75">
      <c r="A8" s="1"/>
      <c r="B8" s="3"/>
      <c r="C8" s="3"/>
      <c r="E8" s="3"/>
      <c r="F8" s="3"/>
    </row>
    <row r="9" spans="1:6" ht="12.75">
      <c r="A9" s="40"/>
      <c r="B9" s="42"/>
      <c r="C9" s="42"/>
      <c r="D9" s="42"/>
      <c r="E9" s="42"/>
      <c r="F9" s="42"/>
    </row>
    <row r="10" spans="1:6" ht="12.75">
      <c r="A10" s="2" t="s">
        <v>116</v>
      </c>
      <c r="B10" s="80">
        <f>+'Income stat'!B23</f>
        <v>1076</v>
      </c>
      <c r="C10" s="80">
        <f>+'Income stat'!C23</f>
        <v>-722</v>
      </c>
      <c r="D10" s="81"/>
      <c r="E10" s="80">
        <f>+'Income stat'!E23</f>
        <v>3360</v>
      </c>
      <c r="F10" s="80">
        <f>+'Income stat'!F23</f>
        <v>-926</v>
      </c>
    </row>
    <row r="11" spans="1:6" ht="12.75">
      <c r="A11" s="1"/>
      <c r="B11" s="1"/>
      <c r="C11" s="1"/>
      <c r="E11" s="1"/>
      <c r="F11" s="1"/>
    </row>
    <row r="12" spans="1:6" ht="12.75">
      <c r="A12" s="2" t="s">
        <v>122</v>
      </c>
      <c r="B12" s="7"/>
      <c r="C12" s="7"/>
      <c r="E12" s="7"/>
      <c r="F12" s="7"/>
    </row>
    <row r="13" spans="1:6" ht="12.75">
      <c r="A13" s="1" t="s">
        <v>324</v>
      </c>
      <c r="B13" s="7"/>
      <c r="C13" s="7"/>
      <c r="E13" s="7"/>
      <c r="F13" s="7"/>
    </row>
    <row r="14" spans="1:6" ht="12.75">
      <c r="A14" s="1" t="s">
        <v>325</v>
      </c>
      <c r="B14" s="7">
        <v>0</v>
      </c>
      <c r="C14" s="7">
        <v>0</v>
      </c>
      <c r="E14" s="7">
        <v>0</v>
      </c>
      <c r="F14" s="7">
        <v>0</v>
      </c>
    </row>
    <row r="15" spans="1:6" ht="12.75">
      <c r="A15" s="1" t="s">
        <v>251</v>
      </c>
      <c r="B15" s="7"/>
      <c r="C15" s="7" t="s">
        <v>1</v>
      </c>
      <c r="E15" s="7"/>
      <c r="F15" s="7" t="s">
        <v>1</v>
      </c>
    </row>
    <row r="16" spans="1:6" ht="12.75">
      <c r="A16" s="1" t="s">
        <v>326</v>
      </c>
      <c r="B16" s="7">
        <v>11</v>
      </c>
      <c r="C16" s="7">
        <v>-3</v>
      </c>
      <c r="E16" s="7">
        <v>10</v>
      </c>
      <c r="F16" s="7">
        <v>-3</v>
      </c>
    </row>
    <row r="17" spans="1:6" ht="12.75">
      <c r="A17" s="1"/>
      <c r="B17" s="45"/>
      <c r="C17" s="45"/>
      <c r="E17" s="45"/>
      <c r="F17" s="45"/>
    </row>
    <row r="18" spans="1:6" ht="13.5" thickBot="1">
      <c r="A18" s="2" t="s">
        <v>222</v>
      </c>
      <c r="B18" s="39">
        <f>SUM(B10:B16)</f>
        <v>1087</v>
      </c>
      <c r="C18" s="39">
        <f>SUM(C10:C16)</f>
        <v>-725</v>
      </c>
      <c r="E18" s="39">
        <f>SUM(E10:E16)</f>
        <v>3370</v>
      </c>
      <c r="F18" s="39">
        <f>SUM(F10:F16)</f>
        <v>-929</v>
      </c>
    </row>
    <row r="19" spans="1:6" ht="12.75">
      <c r="A19" s="1"/>
      <c r="B19" s="1"/>
      <c r="C19" s="1"/>
      <c r="E19" s="1"/>
      <c r="F19" s="1"/>
    </row>
    <row r="20" spans="1:6" ht="12.75">
      <c r="A20" s="1"/>
      <c r="B20" s="1"/>
      <c r="C20" s="1"/>
      <c r="E20" s="1"/>
      <c r="F20" s="1"/>
    </row>
    <row r="21" spans="1:6" ht="12.75">
      <c r="A21" s="2" t="s">
        <v>223</v>
      </c>
      <c r="B21" s="1"/>
      <c r="C21" s="1"/>
      <c r="E21" s="1"/>
      <c r="F21" s="1"/>
    </row>
    <row r="22" spans="1:6" ht="12.75">
      <c r="A22" s="1" t="s">
        <v>97</v>
      </c>
      <c r="B22" s="7">
        <f>+B18-B23</f>
        <v>1299</v>
      </c>
      <c r="C22" s="7">
        <v>-764</v>
      </c>
      <c r="E22" s="7">
        <f>+E18-E23</f>
        <v>3570</v>
      </c>
      <c r="F22" s="7">
        <v>-986</v>
      </c>
    </row>
    <row r="23" spans="1:6" ht="12.75">
      <c r="A23" s="1" t="s">
        <v>225</v>
      </c>
      <c r="B23" s="7">
        <v>-212</v>
      </c>
      <c r="C23" s="7">
        <v>39</v>
      </c>
      <c r="E23" s="7">
        <v>-200</v>
      </c>
      <c r="F23" s="7">
        <v>57</v>
      </c>
    </row>
    <row r="24" spans="1:6" ht="12.75">
      <c r="A24" s="1"/>
      <c r="B24" s="15"/>
      <c r="C24" s="15"/>
      <c r="E24" s="15"/>
      <c r="F24" s="15"/>
    </row>
    <row r="25" spans="1:6" ht="13.5" thickBot="1">
      <c r="A25" s="2" t="s">
        <v>1</v>
      </c>
      <c r="B25" s="9">
        <f>+B22+B23</f>
        <v>1087</v>
      </c>
      <c r="C25" s="9">
        <f>+C22+C23</f>
        <v>-725</v>
      </c>
      <c r="D25" s="49"/>
      <c r="E25" s="9">
        <f>+E22+E23</f>
        <v>3370</v>
      </c>
      <c r="F25" s="9">
        <f>+F22+F23</f>
        <v>-929</v>
      </c>
    </row>
    <row r="26" spans="1:6" ht="12.75">
      <c r="A26" s="1"/>
      <c r="B26" s="1"/>
      <c r="C26" s="1"/>
      <c r="E26" s="1"/>
      <c r="F26" s="1"/>
    </row>
    <row r="27" spans="1:6" ht="12.75">
      <c r="A27" s="1"/>
      <c r="B27" s="1"/>
      <c r="C27" s="1"/>
      <c r="E27" s="1"/>
      <c r="F27" s="1"/>
    </row>
    <row r="28" spans="1:6" ht="12.75">
      <c r="A28" s="1"/>
      <c r="B28" s="1"/>
      <c r="C28" s="1"/>
      <c r="E28" s="1"/>
      <c r="F28" s="1"/>
    </row>
    <row r="29" spans="1:6" ht="12.75">
      <c r="A29" s="1" t="s">
        <v>1</v>
      </c>
      <c r="B29" s="1"/>
      <c r="C29" s="1"/>
      <c r="E29" s="1"/>
      <c r="F29" s="1"/>
    </row>
    <row r="30" spans="1:4" ht="12.75">
      <c r="A30" s="1" t="s">
        <v>311</v>
      </c>
      <c r="B30" s="1"/>
      <c r="C30" s="1"/>
      <c r="D30" s="1"/>
    </row>
    <row r="31" spans="1:4" ht="12.75">
      <c r="A31" s="1" t="s">
        <v>331</v>
      </c>
      <c r="B31" s="1"/>
      <c r="C31" s="1"/>
      <c r="D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</sheetData>
  <sheetProtection/>
  <mergeCells count="2">
    <mergeCell ref="E5:F5"/>
    <mergeCell ref="B5:C5"/>
  </mergeCells>
  <printOptions/>
  <pageMargins left="0.57" right="0.33" top="0.51" bottom="0.32" header="0.5" footer="0.31"/>
  <pageSetup fitToHeight="1" fitToWidth="1" horizontalDpi="300" verticalDpi="3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zoomScalePageLayoutView="0" workbookViewId="0" topLeftCell="A1">
      <selection activeCell="F45" sqref="F45"/>
    </sheetView>
  </sheetViews>
  <sheetFormatPr defaultColWidth="9.140625" defaultRowHeight="12.75"/>
  <cols>
    <col min="5" max="5" width="12.7109375" style="0" customWidth="1"/>
    <col min="6" max="6" width="13.7109375" style="0" customWidth="1"/>
    <col min="7" max="7" width="8.57421875" style="0" customWidth="1"/>
    <col min="8" max="8" width="13.7109375" style="0" customWidth="1"/>
    <col min="9" max="9" width="5.28125" style="0" customWidth="1"/>
  </cols>
  <sheetData>
    <row r="1" spans="1:9" ht="12.75">
      <c r="A1" s="2" t="s">
        <v>4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126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350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60" t="s">
        <v>351</v>
      </c>
      <c r="G5" s="3"/>
      <c r="H5" s="60" t="s">
        <v>319</v>
      </c>
    </row>
    <row r="6" spans="6:8" ht="12.75">
      <c r="F6" s="60" t="s">
        <v>307</v>
      </c>
      <c r="G6" s="3"/>
      <c r="H6" s="60" t="s">
        <v>307</v>
      </c>
    </row>
    <row r="7" spans="6:8" ht="12.75">
      <c r="F7" s="3" t="s">
        <v>185</v>
      </c>
      <c r="G7" s="42"/>
      <c r="H7" s="60" t="s">
        <v>186</v>
      </c>
    </row>
    <row r="8" spans="6:8" ht="12.75">
      <c r="F8" s="3" t="s">
        <v>3</v>
      </c>
      <c r="G8" s="3"/>
      <c r="H8" s="3" t="s">
        <v>3</v>
      </c>
    </row>
    <row r="9" spans="1:8" ht="12.75">
      <c r="A9" s="2" t="s">
        <v>83</v>
      </c>
      <c r="B9" s="1"/>
      <c r="C9" s="1"/>
      <c r="D9" s="1"/>
      <c r="E9" s="1"/>
      <c r="F9" s="27"/>
      <c r="G9" s="3"/>
      <c r="H9" s="27"/>
    </row>
    <row r="10" spans="1:8" ht="12.75">
      <c r="A10" s="2" t="s">
        <v>90</v>
      </c>
      <c r="B10" s="1"/>
      <c r="C10" s="1"/>
      <c r="D10" s="1"/>
      <c r="E10" s="1"/>
      <c r="F10" s="34"/>
      <c r="G10" s="3"/>
      <c r="H10" s="34"/>
    </row>
    <row r="11" spans="1:8" ht="12.75">
      <c r="A11" s="1" t="s">
        <v>199</v>
      </c>
      <c r="B11" s="1"/>
      <c r="C11" s="1"/>
      <c r="D11" s="1"/>
      <c r="E11" s="1"/>
      <c r="F11" s="5">
        <v>22585</v>
      </c>
      <c r="G11" s="7"/>
      <c r="H11" s="5">
        <v>23387</v>
      </c>
    </row>
    <row r="12" spans="1:8" ht="12.75">
      <c r="A12" s="1" t="s">
        <v>13</v>
      </c>
      <c r="B12" s="1"/>
      <c r="C12" s="1"/>
      <c r="D12" s="1"/>
      <c r="E12" s="1"/>
      <c r="F12" s="5">
        <v>187</v>
      </c>
      <c r="G12" s="7"/>
      <c r="H12" s="5">
        <v>191</v>
      </c>
    </row>
    <row r="13" spans="1:8" ht="12.75">
      <c r="A13" s="1" t="s">
        <v>14</v>
      </c>
      <c r="B13" s="1"/>
      <c r="C13" s="1"/>
      <c r="D13" s="1"/>
      <c r="E13" s="1"/>
      <c r="F13" s="5">
        <v>552</v>
      </c>
      <c r="G13" s="7"/>
      <c r="H13" s="5">
        <v>552</v>
      </c>
    </row>
    <row r="14" spans="1:8" ht="12.75">
      <c r="A14" s="1" t="s">
        <v>226</v>
      </c>
      <c r="B14" s="1"/>
      <c r="C14" s="1"/>
      <c r="D14" s="1"/>
      <c r="E14" s="1"/>
      <c r="F14" s="5">
        <v>446</v>
      </c>
      <c r="G14" s="7"/>
      <c r="H14" s="5">
        <v>446</v>
      </c>
    </row>
    <row r="15" spans="1:8" ht="12.75">
      <c r="A15" s="1" t="s">
        <v>313</v>
      </c>
      <c r="B15" s="1"/>
      <c r="C15" s="1"/>
      <c r="D15" s="1"/>
      <c r="E15" s="1"/>
      <c r="F15" s="13">
        <f>SUM(F11:F14)</f>
        <v>23770</v>
      </c>
      <c r="G15" s="10"/>
      <c r="H15" s="13">
        <f>SUM(H11:H14)</f>
        <v>24576</v>
      </c>
    </row>
    <row r="16" spans="1:8" ht="12.75">
      <c r="A16" s="1"/>
      <c r="B16" s="1"/>
      <c r="C16" s="1"/>
      <c r="D16" s="1"/>
      <c r="E16" s="1"/>
      <c r="F16" s="7"/>
      <c r="G16" s="10"/>
      <c r="H16" s="7"/>
    </row>
    <row r="17" spans="1:8" ht="12.75">
      <c r="A17" s="2" t="s">
        <v>89</v>
      </c>
      <c r="B17" s="1"/>
      <c r="C17" s="1"/>
      <c r="D17" s="1"/>
      <c r="E17" s="1"/>
      <c r="F17" s="7"/>
      <c r="G17" s="10"/>
      <c r="H17" s="7"/>
    </row>
    <row r="18" spans="1:8" ht="12.75">
      <c r="A18" s="1" t="s">
        <v>5</v>
      </c>
      <c r="B18" s="1"/>
      <c r="D18" s="1"/>
      <c r="E18" s="1"/>
      <c r="F18" s="12">
        <v>40329</v>
      </c>
      <c r="G18" s="10"/>
      <c r="H18" s="12">
        <v>40148</v>
      </c>
    </row>
    <row r="19" spans="1:8" ht="12.75">
      <c r="A19" s="1" t="s">
        <v>200</v>
      </c>
      <c r="B19" s="1"/>
      <c r="D19" s="1"/>
      <c r="E19" s="1"/>
      <c r="F19" s="5">
        <v>17068</v>
      </c>
      <c r="G19" s="10" t="s">
        <v>1</v>
      </c>
      <c r="H19" s="5">
        <v>16684</v>
      </c>
    </row>
    <row r="20" spans="1:8" ht="12.75">
      <c r="A20" s="1" t="s">
        <v>194</v>
      </c>
      <c r="B20" s="1"/>
      <c r="D20" s="1"/>
      <c r="E20" s="1"/>
      <c r="F20" s="5">
        <v>620</v>
      </c>
      <c r="G20" s="10"/>
      <c r="H20" s="5">
        <v>97</v>
      </c>
    </row>
    <row r="21" spans="1:8" ht="12.75">
      <c r="A21" s="1" t="s">
        <v>191</v>
      </c>
      <c r="B21" s="1"/>
      <c r="D21" s="1"/>
      <c r="E21" s="1"/>
      <c r="F21" s="6">
        <v>5045</v>
      </c>
      <c r="G21" s="10"/>
      <c r="H21" s="6">
        <v>4012</v>
      </c>
    </row>
    <row r="22" spans="1:8" ht="12.75">
      <c r="A22" s="1" t="s">
        <v>315</v>
      </c>
      <c r="B22" s="1"/>
      <c r="C22" s="1"/>
      <c r="D22" s="1"/>
      <c r="E22" s="1"/>
      <c r="F22" s="13">
        <f>SUM(F18:F21)</f>
        <v>63062</v>
      </c>
      <c r="G22" s="10"/>
      <c r="H22" s="13">
        <f>SUM(H18:H21)</f>
        <v>60941</v>
      </c>
    </row>
    <row r="23" spans="2:8" ht="12.75">
      <c r="B23" s="1"/>
      <c r="C23" s="1"/>
      <c r="D23" s="1"/>
      <c r="E23" s="1"/>
      <c r="F23" s="10"/>
      <c r="G23" s="10"/>
      <c r="H23" s="10"/>
    </row>
    <row r="24" spans="1:8" ht="12.75">
      <c r="A24" s="1"/>
      <c r="B24" s="1"/>
      <c r="C24" s="1"/>
      <c r="D24" s="1"/>
      <c r="E24" s="1"/>
      <c r="F24" s="15"/>
      <c r="G24" s="10"/>
      <c r="H24" s="15"/>
    </row>
    <row r="25" spans="1:8" ht="13.5" thickBot="1">
      <c r="A25" s="2" t="s">
        <v>94</v>
      </c>
      <c r="B25" s="1"/>
      <c r="C25" s="1"/>
      <c r="D25" s="1"/>
      <c r="E25" s="1"/>
      <c r="F25" s="35">
        <f>+F22+F15</f>
        <v>86832</v>
      </c>
      <c r="G25" s="10"/>
      <c r="H25" s="35">
        <f>+H22+H15</f>
        <v>85517</v>
      </c>
    </row>
    <row r="26" spans="1:8" ht="12.75">
      <c r="A26" s="1"/>
      <c r="B26" s="1"/>
      <c r="C26" s="1"/>
      <c r="D26" s="1"/>
      <c r="E26" s="1"/>
      <c r="F26" s="7"/>
      <c r="G26" s="10"/>
      <c r="H26" s="7"/>
    </row>
    <row r="27" spans="1:8" ht="12.75">
      <c r="A27" s="1"/>
      <c r="B27" s="1"/>
      <c r="C27" s="1"/>
      <c r="D27" s="1"/>
      <c r="E27" s="1"/>
      <c r="F27" s="7"/>
      <c r="G27" s="10"/>
      <c r="H27" s="7"/>
    </row>
    <row r="28" spans="1:8" ht="12.75">
      <c r="A28" s="2" t="s">
        <v>84</v>
      </c>
      <c r="B28" s="1"/>
      <c r="C28" s="1"/>
      <c r="D28" s="1"/>
      <c r="E28" s="1"/>
      <c r="F28" s="7"/>
      <c r="G28" s="10"/>
      <c r="H28" s="7"/>
    </row>
    <row r="29" spans="1:8" ht="12.75">
      <c r="A29" s="2" t="s">
        <v>85</v>
      </c>
      <c r="B29" s="1"/>
      <c r="C29" s="1"/>
      <c r="D29" s="1"/>
      <c r="E29" s="1"/>
      <c r="F29" s="7"/>
      <c r="G29" s="10"/>
      <c r="H29" s="7"/>
    </row>
    <row r="30" spans="1:8" ht="12.75">
      <c r="A30" s="1" t="s">
        <v>86</v>
      </c>
      <c r="B30" s="1"/>
      <c r="C30" s="1"/>
      <c r="D30" s="1"/>
      <c r="E30" s="1"/>
      <c r="F30" s="12">
        <v>95927</v>
      </c>
      <c r="G30" s="10"/>
      <c r="H30" s="12">
        <v>95927</v>
      </c>
    </row>
    <row r="31" spans="1:8" ht="12.75">
      <c r="A31" s="1" t="s">
        <v>114</v>
      </c>
      <c r="B31" s="1"/>
      <c r="C31" s="1"/>
      <c r="D31" s="1"/>
      <c r="E31" s="1"/>
      <c r="F31" s="5">
        <v>18580</v>
      </c>
      <c r="G31" s="10"/>
      <c r="H31" s="5">
        <v>18570</v>
      </c>
    </row>
    <row r="32" spans="1:8" ht="12.75">
      <c r="A32" s="1" t="s">
        <v>196</v>
      </c>
      <c r="C32" s="1"/>
      <c r="D32" s="1"/>
      <c r="E32" s="1"/>
      <c r="F32" s="5">
        <v>-74642</v>
      </c>
      <c r="G32" s="10"/>
      <c r="H32" s="5">
        <v>-78202</v>
      </c>
    </row>
    <row r="33" spans="1:8" ht="12.75">
      <c r="A33" s="1"/>
      <c r="C33" s="1"/>
      <c r="D33" s="1"/>
      <c r="E33" s="1"/>
      <c r="F33" s="12">
        <f>SUM(F30:F32)</f>
        <v>39865</v>
      </c>
      <c r="G33" s="10"/>
      <c r="H33" s="12">
        <f>SUM(H30:H32)</f>
        <v>36295</v>
      </c>
    </row>
    <row r="34" spans="1:8" ht="12.75">
      <c r="A34" s="1" t="s">
        <v>225</v>
      </c>
      <c r="B34" s="1"/>
      <c r="C34" s="1"/>
      <c r="D34" s="1"/>
      <c r="E34" s="1"/>
      <c r="F34" s="6">
        <v>7713</v>
      </c>
      <c r="G34" s="10"/>
      <c r="H34" s="6">
        <v>7913</v>
      </c>
    </row>
    <row r="35" spans="1:8" ht="12.75">
      <c r="A35" s="2" t="s">
        <v>314</v>
      </c>
      <c r="B35" s="1"/>
      <c r="C35" s="1"/>
      <c r="D35" s="1"/>
      <c r="E35" s="1"/>
      <c r="F35" s="13">
        <f>+F33+F34</f>
        <v>47578</v>
      </c>
      <c r="G35" s="10"/>
      <c r="H35" s="13">
        <f>+H33+H34</f>
        <v>44208</v>
      </c>
    </row>
    <row r="36" spans="1:8" ht="12.75">
      <c r="A36" s="1"/>
      <c r="B36" s="1"/>
      <c r="C36" s="1"/>
      <c r="D36" s="1"/>
      <c r="E36" s="1"/>
      <c r="F36" s="7"/>
      <c r="G36" s="10"/>
      <c r="H36" s="7"/>
    </row>
    <row r="37" spans="1:8" ht="12.75">
      <c r="A37" s="2" t="s">
        <v>88</v>
      </c>
      <c r="B37" s="1"/>
      <c r="C37" s="1"/>
      <c r="D37" s="1"/>
      <c r="E37" s="1"/>
      <c r="F37" s="7"/>
      <c r="G37" s="10"/>
      <c r="H37" s="7"/>
    </row>
    <row r="38" spans="1:8" ht="12.75">
      <c r="A38" s="1" t="s">
        <v>91</v>
      </c>
      <c r="B38" s="1"/>
      <c r="C38" s="1"/>
      <c r="D38" s="1"/>
      <c r="E38" s="1"/>
      <c r="F38" s="12">
        <v>3156</v>
      </c>
      <c r="G38" s="10"/>
      <c r="H38" s="12">
        <v>3790</v>
      </c>
    </row>
    <row r="39" spans="1:8" ht="12.75">
      <c r="A39" s="1" t="s">
        <v>197</v>
      </c>
      <c r="B39" s="1"/>
      <c r="C39" s="1"/>
      <c r="D39" s="1"/>
      <c r="E39" s="1"/>
      <c r="F39" s="6">
        <v>4497</v>
      </c>
      <c r="G39" s="10"/>
      <c r="H39" s="6">
        <v>4551</v>
      </c>
    </row>
    <row r="40" spans="1:8" ht="12.75">
      <c r="A40" s="1" t="s">
        <v>316</v>
      </c>
      <c r="B40" s="1"/>
      <c r="C40" s="1"/>
      <c r="D40" s="1"/>
      <c r="E40" s="1"/>
      <c r="F40" s="13">
        <f>SUM(F38:F39)</f>
        <v>7653</v>
      </c>
      <c r="G40" s="10"/>
      <c r="H40" s="13">
        <f>SUM(H38:H39)</f>
        <v>8341</v>
      </c>
    </row>
    <row r="41" spans="1:8" ht="12.75">
      <c r="A41" s="1"/>
      <c r="B41" s="1"/>
      <c r="C41" s="1"/>
      <c r="D41" s="1"/>
      <c r="E41" s="1"/>
      <c r="F41" s="7"/>
      <c r="G41" s="10"/>
      <c r="H41" s="7"/>
    </row>
    <row r="42" spans="1:8" ht="12.75">
      <c r="A42" s="2" t="s">
        <v>87</v>
      </c>
      <c r="B42" s="1"/>
      <c r="C42" s="1"/>
      <c r="D42" s="1"/>
      <c r="E42" s="1"/>
      <c r="F42" s="7"/>
      <c r="G42" s="10"/>
      <c r="H42" s="7"/>
    </row>
    <row r="43" spans="1:8" ht="12.75">
      <c r="A43" s="1" t="s">
        <v>198</v>
      </c>
      <c r="C43" s="1"/>
      <c r="D43" s="1"/>
      <c r="E43" s="1"/>
      <c r="F43" s="12">
        <v>18622</v>
      </c>
      <c r="G43" s="10"/>
      <c r="H43" s="12">
        <v>20412</v>
      </c>
    </row>
    <row r="44" spans="1:8" ht="12.75">
      <c r="A44" s="1" t="s">
        <v>92</v>
      </c>
      <c r="C44" s="1"/>
      <c r="D44" s="1"/>
      <c r="E44" s="1"/>
      <c r="F44" s="5">
        <v>6093</v>
      </c>
      <c r="G44" s="10"/>
      <c r="H44" s="5">
        <v>5414</v>
      </c>
    </row>
    <row r="45" spans="1:8" ht="12.75">
      <c r="A45" s="1" t="s">
        <v>195</v>
      </c>
      <c r="C45" s="1"/>
      <c r="D45" s="1"/>
      <c r="E45" s="1"/>
      <c r="F45" s="5">
        <v>5788</v>
      </c>
      <c r="G45" s="10"/>
      <c r="H45" s="5">
        <v>6372</v>
      </c>
    </row>
    <row r="46" spans="1:8" ht="12.75">
      <c r="A46" s="1" t="s">
        <v>227</v>
      </c>
      <c r="C46" s="1"/>
      <c r="D46" s="1"/>
      <c r="E46" s="1"/>
      <c r="F46" s="5">
        <v>1098</v>
      </c>
      <c r="G46" s="10"/>
      <c r="H46" s="5">
        <v>770</v>
      </c>
    </row>
    <row r="47" spans="1:8" ht="12.75">
      <c r="A47" s="1" t="s">
        <v>317</v>
      </c>
      <c r="B47" s="1"/>
      <c r="C47" s="1"/>
      <c r="D47" s="1"/>
      <c r="E47" s="1"/>
      <c r="F47" s="13">
        <f>SUM(F43:F46)</f>
        <v>31601</v>
      </c>
      <c r="G47" s="10"/>
      <c r="H47" s="13">
        <f>SUM(H43:H46)</f>
        <v>32968</v>
      </c>
    </row>
    <row r="48" spans="1:8" ht="12.75">
      <c r="A48" s="1"/>
      <c r="B48" s="1"/>
      <c r="C48" s="1"/>
      <c r="D48" s="1"/>
      <c r="E48" s="1"/>
      <c r="F48" s="7"/>
      <c r="G48" s="10"/>
      <c r="H48" s="7"/>
    </row>
    <row r="49" spans="1:8" ht="12.75">
      <c r="A49" s="1"/>
      <c r="B49" s="1"/>
      <c r="C49" s="1"/>
      <c r="D49" s="1"/>
      <c r="E49" s="1"/>
      <c r="F49" s="15"/>
      <c r="G49" s="10"/>
      <c r="H49" s="15"/>
    </row>
    <row r="50" spans="1:8" ht="13.5" thickBot="1">
      <c r="A50" s="2" t="s">
        <v>93</v>
      </c>
      <c r="B50" s="1"/>
      <c r="C50" s="1"/>
      <c r="D50" s="1"/>
      <c r="E50" s="1"/>
      <c r="F50" s="35">
        <f>+F35+F40+F47</f>
        <v>86832</v>
      </c>
      <c r="G50" s="37"/>
      <c r="H50" s="35">
        <f>+H35+H40+H47</f>
        <v>85517</v>
      </c>
    </row>
    <row r="51" spans="1:8" ht="12.75">
      <c r="A51" s="1"/>
      <c r="B51" s="1"/>
      <c r="C51" s="1"/>
      <c r="D51" s="1"/>
      <c r="E51" s="1"/>
      <c r="F51" s="7"/>
      <c r="G51" s="10"/>
      <c r="H51" s="7"/>
    </row>
    <row r="52" spans="1:8" ht="13.5" thickBot="1">
      <c r="A52" s="1" t="s">
        <v>102</v>
      </c>
      <c r="B52" s="1"/>
      <c r="C52" s="1"/>
      <c r="D52" s="1"/>
      <c r="E52" s="1"/>
      <c r="F52" s="36">
        <f>+F33/F30</f>
        <v>0.41557642790872223</v>
      </c>
      <c r="G52" s="14"/>
      <c r="H52" s="36">
        <f>+H33/H30</f>
        <v>0.37836062839450835</v>
      </c>
    </row>
    <row r="53" spans="1:8" ht="12.75">
      <c r="A53" s="1"/>
      <c r="B53" s="1"/>
      <c r="C53" s="1"/>
      <c r="D53" s="1"/>
      <c r="E53" s="1"/>
      <c r="F53" s="1"/>
      <c r="G53" s="11"/>
      <c r="H53" s="1"/>
    </row>
    <row r="54" spans="1:8" ht="12.75">
      <c r="A54" s="1" t="s">
        <v>318</v>
      </c>
      <c r="B54" s="1"/>
      <c r="C54" s="1"/>
      <c r="D54" s="1"/>
      <c r="G54" s="1"/>
      <c r="H54" s="1"/>
    </row>
    <row r="55" spans="1:8" ht="12.75">
      <c r="A55" s="1" t="s">
        <v>331</v>
      </c>
      <c r="B55" s="1"/>
      <c r="C55" s="1"/>
      <c r="D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1"/>
      <c r="H56" s="1"/>
    </row>
    <row r="57" spans="1:8" ht="12.75">
      <c r="A57" s="1"/>
      <c r="B57" s="1"/>
      <c r="C57" s="1"/>
      <c r="D57" s="1"/>
      <c r="E57" s="1"/>
      <c r="F57" s="1"/>
      <c r="G57" s="11"/>
      <c r="H57" s="1"/>
    </row>
    <row r="58" spans="1:9" ht="12.75">
      <c r="A58" s="1"/>
      <c r="B58" s="1"/>
      <c r="C58" s="1"/>
      <c r="D58" s="1"/>
      <c r="E58" s="1"/>
      <c r="F58" s="1"/>
      <c r="G58" s="11"/>
      <c r="H58" s="7"/>
      <c r="I58" s="1"/>
    </row>
    <row r="59" spans="1:9" ht="12.75">
      <c r="A59" s="1"/>
      <c r="B59" s="1"/>
      <c r="C59" s="1"/>
      <c r="D59" s="1"/>
      <c r="E59" s="1"/>
      <c r="F59" s="1"/>
      <c r="G59" s="11"/>
      <c r="H59" s="7"/>
      <c r="I59" s="1"/>
    </row>
    <row r="60" spans="1:8" ht="12.75">
      <c r="A60" s="1"/>
      <c r="B60" s="1"/>
      <c r="C60" s="1"/>
      <c r="D60" s="1"/>
      <c r="E60" s="1"/>
      <c r="F60" s="1"/>
      <c r="G60" s="11"/>
      <c r="H60" s="7"/>
    </row>
    <row r="61" spans="1:8" ht="12.75">
      <c r="A61" s="1"/>
      <c r="B61" s="1"/>
      <c r="C61" s="1"/>
      <c r="D61" s="1"/>
      <c r="E61" s="1"/>
      <c r="F61" s="1"/>
      <c r="G61" s="11"/>
      <c r="H61" s="7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8" ht="12.75">
      <c r="A63" s="1"/>
      <c r="B63" s="1"/>
      <c r="C63" s="1"/>
      <c r="D63" s="1"/>
      <c r="E63" s="1"/>
      <c r="F63" s="1"/>
      <c r="G63" s="11"/>
      <c r="H63" s="7"/>
    </row>
    <row r="64" spans="1:8" ht="12.75">
      <c r="A64" s="1"/>
      <c r="B64" s="1"/>
      <c r="C64" s="1"/>
      <c r="D64" s="1"/>
      <c r="E64" s="1"/>
      <c r="F64" s="1"/>
      <c r="G64" s="11"/>
      <c r="H64" s="7"/>
    </row>
    <row r="65" spans="1:8" ht="12.75">
      <c r="A65" s="1"/>
      <c r="B65" s="1"/>
      <c r="C65" s="1"/>
      <c r="D65" s="1"/>
      <c r="E65" s="1"/>
      <c r="F65" s="1"/>
      <c r="G65" s="11"/>
      <c r="H65" s="7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6:8" ht="12.75">
      <c r="F83" s="1"/>
      <c r="G83" s="11"/>
      <c r="H83" s="7"/>
    </row>
    <row r="84" spans="6:8" ht="12.75">
      <c r="F84" s="1"/>
      <c r="G84" s="11"/>
      <c r="H84" s="7"/>
    </row>
    <row r="85" spans="6:8" ht="12.75">
      <c r="F85" s="1"/>
      <c r="G85" s="11"/>
      <c r="H85" s="7"/>
    </row>
    <row r="86" spans="6:8" ht="12.75">
      <c r="F86" s="1"/>
      <c r="G86" s="11"/>
      <c r="H86" s="7"/>
    </row>
    <row r="87" spans="6:8" ht="12.75">
      <c r="F87" s="1"/>
      <c r="G87" s="11"/>
      <c r="H87" s="7"/>
    </row>
    <row r="88" spans="6:8" ht="12.75">
      <c r="F88" s="1"/>
      <c r="G88" s="1"/>
      <c r="H88" s="7"/>
    </row>
    <row r="89" spans="6:8" ht="12.75">
      <c r="F89" s="1"/>
      <c r="G89" s="1"/>
      <c r="H89" s="7"/>
    </row>
    <row r="90" spans="6:8" ht="12.75">
      <c r="F90" s="1"/>
      <c r="G90" s="1"/>
      <c r="H90" s="7"/>
    </row>
    <row r="91" spans="6:8" ht="12.75">
      <c r="F91" s="1"/>
      <c r="G91" s="1"/>
      <c r="H91" s="7"/>
    </row>
    <row r="92" spans="6:8" ht="12.75">
      <c r="F92" s="1"/>
      <c r="G92" s="1"/>
      <c r="H92" s="7"/>
    </row>
    <row r="93" spans="6:8" ht="12.75">
      <c r="F93" s="1"/>
      <c r="G93" s="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ht="12.75">
      <c r="H154" s="18"/>
    </row>
    <row r="155" ht="12.75">
      <c r="H155" s="18"/>
    </row>
    <row r="156" ht="12.75">
      <c r="H156" s="18"/>
    </row>
    <row r="157" ht="12.75">
      <c r="H157" s="18"/>
    </row>
    <row r="158" ht="12.75">
      <c r="H158" s="18"/>
    </row>
    <row r="159" ht="12.75">
      <c r="H159" s="18"/>
    </row>
    <row r="160" ht="12.75">
      <c r="H160" s="18"/>
    </row>
    <row r="161" ht="12.75">
      <c r="H161" s="18"/>
    </row>
    <row r="162" ht="12.75">
      <c r="H162" s="18"/>
    </row>
    <row r="163" ht="12.75">
      <c r="H163" s="18"/>
    </row>
    <row r="164" ht="12.75">
      <c r="H164" s="18"/>
    </row>
    <row r="165" ht="12.75">
      <c r="H165" s="18"/>
    </row>
    <row r="166" ht="12.75">
      <c r="H166" s="18"/>
    </row>
    <row r="167" ht="12.75">
      <c r="H167" s="18"/>
    </row>
    <row r="168" ht="12.75">
      <c r="H168" s="18"/>
    </row>
    <row r="169" ht="12.75">
      <c r="H169" s="18"/>
    </row>
    <row r="170" ht="12.75">
      <c r="H170" s="18"/>
    </row>
    <row r="171" ht="12.75">
      <c r="H171" s="18"/>
    </row>
    <row r="172" ht="12.75">
      <c r="H172" s="18"/>
    </row>
  </sheetData>
  <sheetProtection/>
  <printOptions/>
  <pageMargins left="0.43" right="0.48" top="0.34" bottom="0.21" header="0.32" footer="0.21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2"/>
  <sheetViews>
    <sheetView zoomScalePageLayoutView="0" workbookViewId="0" topLeftCell="A1">
      <selection activeCell="H23" sqref="H23"/>
    </sheetView>
  </sheetViews>
  <sheetFormatPr defaultColWidth="9.140625" defaultRowHeight="12.75"/>
  <cols>
    <col min="3" max="3" width="10.7109375" style="0" customWidth="1"/>
    <col min="4" max="4" width="16.00390625" style="0" customWidth="1"/>
    <col min="5" max="5" width="9.28125" style="0" bestFit="1" customWidth="1"/>
    <col min="6" max="6" width="7.7109375" style="0" customWidth="1"/>
    <col min="7" max="8" width="10.28125" style="0" customWidth="1"/>
    <col min="9" max="9" width="11.57421875" style="0" customWidth="1"/>
    <col min="10" max="10" width="12.57421875" style="0" customWidth="1"/>
    <col min="11" max="11" width="9.421875" style="0" bestFit="1" customWidth="1"/>
  </cols>
  <sheetData>
    <row r="1" ht="12.75">
      <c r="A1" s="2" t="s">
        <v>4</v>
      </c>
    </row>
    <row r="2" ht="12.75">
      <c r="A2" s="2" t="s">
        <v>8</v>
      </c>
    </row>
    <row r="3" ht="12.75">
      <c r="A3" s="2" t="s">
        <v>352</v>
      </c>
    </row>
    <row r="4" spans="1:8" ht="12.75">
      <c r="A4" s="2" t="s">
        <v>3</v>
      </c>
      <c r="B4" s="1"/>
      <c r="C4" s="1"/>
      <c r="D4" s="1"/>
      <c r="E4" s="1"/>
      <c r="F4" s="1"/>
      <c r="G4" s="1"/>
      <c r="H4" s="1"/>
    </row>
    <row r="5" spans="1:8" ht="12.75">
      <c r="A5" s="2"/>
      <c r="B5" s="1"/>
      <c r="C5" s="1"/>
      <c r="D5" s="1"/>
      <c r="E5" s="1" t="s">
        <v>327</v>
      </c>
      <c r="F5" s="1"/>
      <c r="G5" s="1"/>
      <c r="H5" s="1"/>
    </row>
    <row r="6" spans="1:13" ht="12.75">
      <c r="A6" s="1"/>
      <c r="B6" s="1"/>
      <c r="C6" s="1"/>
      <c r="D6" s="1"/>
      <c r="E6" s="16" t="s">
        <v>9</v>
      </c>
      <c r="F6" s="16" t="s">
        <v>9</v>
      </c>
      <c r="G6" s="16" t="s">
        <v>181</v>
      </c>
      <c r="H6" s="16" t="s">
        <v>247</v>
      </c>
      <c r="I6" s="16" t="s">
        <v>10</v>
      </c>
      <c r="J6" s="16" t="s">
        <v>229</v>
      </c>
      <c r="K6" s="16" t="s">
        <v>95</v>
      </c>
      <c r="L6" s="1"/>
      <c r="M6" s="1"/>
    </row>
    <row r="7" spans="1:13" ht="12.75">
      <c r="A7" s="1"/>
      <c r="B7" s="1"/>
      <c r="C7" s="1"/>
      <c r="D7" s="1"/>
      <c r="E7" s="52" t="s">
        <v>11</v>
      </c>
      <c r="F7" s="52" t="s">
        <v>180</v>
      </c>
      <c r="G7" s="52" t="s">
        <v>179</v>
      </c>
      <c r="H7" s="52" t="s">
        <v>179</v>
      </c>
      <c r="I7" s="52" t="s">
        <v>12</v>
      </c>
      <c r="J7" s="52" t="s">
        <v>228</v>
      </c>
      <c r="K7" s="52" t="s">
        <v>96</v>
      </c>
      <c r="L7" s="1"/>
      <c r="M7" s="1"/>
    </row>
    <row r="8" spans="1:13" ht="12.75">
      <c r="A8" s="1"/>
      <c r="B8" s="1"/>
      <c r="C8" s="1"/>
      <c r="D8" s="1"/>
      <c r="E8" s="17" t="s">
        <v>3</v>
      </c>
      <c r="F8" s="17" t="s">
        <v>3</v>
      </c>
      <c r="G8" s="17" t="s">
        <v>3</v>
      </c>
      <c r="H8" s="17" t="s">
        <v>3</v>
      </c>
      <c r="I8" s="17" t="s">
        <v>3</v>
      </c>
      <c r="J8" s="17" t="s">
        <v>3</v>
      </c>
      <c r="K8" s="17" t="s">
        <v>3</v>
      </c>
      <c r="L8" s="1"/>
      <c r="M8" s="1"/>
    </row>
    <row r="9" spans="1:13" ht="12.75">
      <c r="A9" s="1"/>
      <c r="B9" s="1"/>
      <c r="C9" s="1"/>
      <c r="D9" s="1"/>
      <c r="E9" s="52"/>
      <c r="F9" s="52"/>
      <c r="G9" s="52"/>
      <c r="H9" s="52"/>
      <c r="I9" s="52"/>
      <c r="J9" s="52"/>
      <c r="K9" s="52"/>
      <c r="L9" s="1"/>
      <c r="M9" s="1"/>
    </row>
    <row r="10" spans="1:13" ht="12.75">
      <c r="A10" s="1" t="s">
        <v>337</v>
      </c>
      <c r="B10" s="1"/>
      <c r="C10" s="1"/>
      <c r="D10" s="1"/>
      <c r="E10" s="7">
        <v>95927</v>
      </c>
      <c r="F10" s="7">
        <v>7737</v>
      </c>
      <c r="G10" s="7">
        <v>10809</v>
      </c>
      <c r="H10" s="7">
        <v>24</v>
      </c>
      <c r="I10" s="7">
        <v>-78202</v>
      </c>
      <c r="J10" s="7">
        <v>7913</v>
      </c>
      <c r="K10" s="7">
        <f>SUM(E10:J10)</f>
        <v>44208</v>
      </c>
      <c r="L10" s="1"/>
      <c r="M10" s="1"/>
    </row>
    <row r="11" spans="1:13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1"/>
      <c r="M11" s="1"/>
    </row>
    <row r="12" spans="1:13" ht="12.75">
      <c r="A12" s="1"/>
      <c r="B12" s="1"/>
      <c r="C12" s="1"/>
      <c r="D12" s="1"/>
      <c r="E12" s="7"/>
      <c r="F12" s="7"/>
      <c r="G12" s="7"/>
      <c r="H12" s="7"/>
      <c r="I12" s="7"/>
      <c r="J12" s="7"/>
      <c r="K12" s="7"/>
      <c r="L12" s="1"/>
      <c r="M12" s="1"/>
    </row>
    <row r="13" spans="1:13" ht="12.75">
      <c r="A13" s="1" t="s">
        <v>116</v>
      </c>
      <c r="B13" s="1"/>
      <c r="C13" s="1"/>
      <c r="D13" s="1"/>
      <c r="E13" s="70">
        <v>0</v>
      </c>
      <c r="F13" s="15">
        <v>0</v>
      </c>
      <c r="G13" s="15">
        <v>0</v>
      </c>
      <c r="H13" s="15">
        <v>0</v>
      </c>
      <c r="I13" s="15">
        <v>3560</v>
      </c>
      <c r="J13" s="15">
        <v>-200</v>
      </c>
      <c r="K13" s="71">
        <f>+I13+J13</f>
        <v>3360</v>
      </c>
      <c r="L13" s="1"/>
      <c r="M13" s="1"/>
    </row>
    <row r="14" spans="1:13" ht="12.75">
      <c r="A14" s="1"/>
      <c r="B14" s="1"/>
      <c r="C14" s="1"/>
      <c r="D14" s="1"/>
      <c r="E14" s="72"/>
      <c r="F14" s="10"/>
      <c r="G14" s="10"/>
      <c r="H14" s="10"/>
      <c r="I14" s="10"/>
      <c r="J14" s="10"/>
      <c r="K14" s="73"/>
      <c r="L14" s="1"/>
      <c r="M14" s="1"/>
    </row>
    <row r="15" spans="1:13" ht="12.75">
      <c r="A15" s="1" t="s">
        <v>249</v>
      </c>
      <c r="B15" s="1"/>
      <c r="C15" s="1"/>
      <c r="D15" s="1"/>
      <c r="E15" s="72">
        <v>0</v>
      </c>
      <c r="F15" s="10">
        <v>0</v>
      </c>
      <c r="G15" s="10">
        <v>0</v>
      </c>
      <c r="H15" s="10">
        <v>10</v>
      </c>
      <c r="I15" s="10">
        <v>0</v>
      </c>
      <c r="J15" s="10">
        <v>0</v>
      </c>
      <c r="K15" s="73">
        <f>SUM(H15:J15)</f>
        <v>10</v>
      </c>
      <c r="L15" s="1"/>
      <c r="M15" s="1"/>
    </row>
    <row r="16" spans="1:13" ht="12.75">
      <c r="A16" s="1"/>
      <c r="B16" s="1"/>
      <c r="C16" s="1"/>
      <c r="D16" s="1"/>
      <c r="E16" s="72"/>
      <c r="F16" s="10"/>
      <c r="G16" s="10"/>
      <c r="H16" s="10"/>
      <c r="I16" s="10"/>
      <c r="J16" s="10"/>
      <c r="K16" s="73"/>
      <c r="L16" s="1"/>
      <c r="M16" s="1"/>
    </row>
    <row r="17" spans="1:13" ht="12.75">
      <c r="A17" s="1" t="s">
        <v>300</v>
      </c>
      <c r="B17" s="1"/>
      <c r="C17" s="1"/>
      <c r="D17" s="1"/>
      <c r="E17" s="72">
        <v>0</v>
      </c>
      <c r="F17" s="10">
        <v>0</v>
      </c>
      <c r="G17" s="10">
        <v>0</v>
      </c>
      <c r="H17" s="10"/>
      <c r="I17" s="10">
        <v>0</v>
      </c>
      <c r="J17" s="10">
        <v>0</v>
      </c>
      <c r="K17" s="73">
        <f>+G17</f>
        <v>0</v>
      </c>
      <c r="L17" s="1"/>
      <c r="M17" s="1"/>
    </row>
    <row r="18" spans="5:13" ht="12.75">
      <c r="E18" s="77"/>
      <c r="F18" s="78"/>
      <c r="G18" s="78"/>
      <c r="H18" s="78"/>
      <c r="I18" s="78"/>
      <c r="J18" s="78"/>
      <c r="K18" s="79"/>
      <c r="L18" s="1"/>
      <c r="M18" s="1"/>
    </row>
    <row r="19" spans="1:13" ht="12.75">
      <c r="A19" s="1"/>
      <c r="B19" s="1"/>
      <c r="C19" s="1"/>
      <c r="D19" s="1"/>
      <c r="E19" s="72"/>
      <c r="F19" s="10"/>
      <c r="G19" s="10"/>
      <c r="H19" s="10"/>
      <c r="I19" s="10"/>
      <c r="J19" s="10"/>
      <c r="K19" s="73"/>
      <c r="L19" s="1"/>
      <c r="M19" s="1"/>
    </row>
    <row r="20" spans="1:13" ht="12.75">
      <c r="A20" s="1" t="s">
        <v>222</v>
      </c>
      <c r="B20" s="1"/>
      <c r="C20" s="1"/>
      <c r="D20" s="1"/>
      <c r="E20" s="74">
        <f aca="true" t="shared" si="0" ref="E20:J20">SUM(E13:E17)</f>
        <v>0</v>
      </c>
      <c r="F20" s="8">
        <f t="shared" si="0"/>
        <v>0</v>
      </c>
      <c r="G20" s="8">
        <f t="shared" si="0"/>
        <v>0</v>
      </c>
      <c r="H20" s="8">
        <f t="shared" si="0"/>
        <v>10</v>
      </c>
      <c r="I20" s="8">
        <f t="shared" si="0"/>
        <v>3560</v>
      </c>
      <c r="J20" s="8">
        <f t="shared" si="0"/>
        <v>-200</v>
      </c>
      <c r="K20" s="75">
        <f>SUM(K13:K18)</f>
        <v>3370</v>
      </c>
      <c r="L20" s="1"/>
      <c r="M20" s="1"/>
    </row>
    <row r="21" spans="1:13" ht="12.75">
      <c r="A21" s="1"/>
      <c r="B21" s="1"/>
      <c r="C21" s="1"/>
      <c r="D21" s="1"/>
      <c r="E21" s="8"/>
      <c r="F21" s="8"/>
      <c r="G21" s="8"/>
      <c r="H21" s="8"/>
      <c r="I21" s="8"/>
      <c r="J21" s="8"/>
      <c r="K21" s="8"/>
      <c r="L21" s="1"/>
      <c r="M21" s="1"/>
    </row>
    <row r="22" spans="1:13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3.5" thickBot="1">
      <c r="A23" s="1" t="s">
        <v>353</v>
      </c>
      <c r="B23" s="1"/>
      <c r="C23" s="1"/>
      <c r="D23" s="1"/>
      <c r="E23" s="9">
        <f>+E10+E20</f>
        <v>95927</v>
      </c>
      <c r="F23" s="9">
        <f>+F10+F20</f>
        <v>7737</v>
      </c>
      <c r="G23" s="9">
        <f>+G10+G17</f>
        <v>10809</v>
      </c>
      <c r="H23" s="9">
        <f>+H10+H20</f>
        <v>34</v>
      </c>
      <c r="I23" s="9">
        <f>+I10+I20</f>
        <v>-74642</v>
      </c>
      <c r="J23" s="9">
        <f>+J10+J20</f>
        <v>7713</v>
      </c>
      <c r="K23" s="9">
        <f>+K10+K20</f>
        <v>47578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 t="s">
        <v>320</v>
      </c>
      <c r="B26" s="1"/>
      <c r="C26" s="1"/>
      <c r="D26" s="1"/>
      <c r="E26" s="7">
        <v>95927</v>
      </c>
      <c r="F26" s="7">
        <v>7737</v>
      </c>
      <c r="G26" s="7">
        <v>8513</v>
      </c>
      <c r="H26" s="7">
        <v>0</v>
      </c>
      <c r="I26" s="7">
        <v>-79998</v>
      </c>
      <c r="J26" s="7">
        <v>7916</v>
      </c>
      <c r="K26" s="7">
        <f>SUM(E26:J26)</f>
        <v>40095</v>
      </c>
      <c r="L26" s="1"/>
      <c r="M26" s="1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1"/>
      <c r="M27" s="1"/>
    </row>
    <row r="28" spans="1:13" ht="12.75">
      <c r="A28" s="1" t="s">
        <v>116</v>
      </c>
      <c r="B28" s="1"/>
      <c r="C28" s="1"/>
      <c r="D28" s="1"/>
      <c r="E28" s="70">
        <v>0</v>
      </c>
      <c r="F28" s="15">
        <v>0</v>
      </c>
      <c r="G28" s="15">
        <v>0</v>
      </c>
      <c r="H28" s="15">
        <v>0</v>
      </c>
      <c r="I28" s="15">
        <v>-983</v>
      </c>
      <c r="J28" s="15">
        <v>57</v>
      </c>
      <c r="K28" s="71">
        <f>SUM(E28:J28)</f>
        <v>-926</v>
      </c>
      <c r="L28" s="1"/>
      <c r="M28" s="1"/>
    </row>
    <row r="29" spans="1:13" ht="12.75">
      <c r="A29" s="1"/>
      <c r="B29" s="1"/>
      <c r="C29" s="1"/>
      <c r="D29" s="1"/>
      <c r="E29" s="72"/>
      <c r="F29" s="10"/>
      <c r="G29" s="10"/>
      <c r="H29" s="10"/>
      <c r="I29" s="10"/>
      <c r="J29" s="10"/>
      <c r="K29" s="73"/>
      <c r="L29" s="1"/>
      <c r="M29" s="1"/>
    </row>
    <row r="30" spans="1:13" ht="12.75">
      <c r="A30" s="1" t="s">
        <v>249</v>
      </c>
      <c r="B30" s="1"/>
      <c r="C30" s="1"/>
      <c r="D30" s="1"/>
      <c r="E30" s="74"/>
      <c r="F30" s="8"/>
      <c r="G30" s="8"/>
      <c r="H30" s="8">
        <v>-3</v>
      </c>
      <c r="I30" s="8"/>
      <c r="J30" s="8"/>
      <c r="K30" s="75">
        <f>SUM(H30:J30)</f>
        <v>-3</v>
      </c>
      <c r="L30" s="1"/>
      <c r="M30" s="1"/>
    </row>
    <row r="31" spans="1:13" ht="12.75">
      <c r="A31" s="1"/>
      <c r="B31" s="1"/>
      <c r="C31" s="1"/>
      <c r="D31" s="1"/>
      <c r="E31" s="70"/>
      <c r="F31" s="15"/>
      <c r="G31" s="15"/>
      <c r="H31" s="15"/>
      <c r="I31" s="15"/>
      <c r="J31" s="15"/>
      <c r="K31" s="71"/>
      <c r="L31" s="1"/>
      <c r="M31" s="1"/>
    </row>
    <row r="32" spans="1:13" ht="12.75">
      <c r="A32" s="1" t="s">
        <v>222</v>
      </c>
      <c r="B32" s="1"/>
      <c r="C32" s="1"/>
      <c r="D32" s="1"/>
      <c r="E32" s="74">
        <f>SUM(E28:E30)</f>
        <v>0</v>
      </c>
      <c r="F32" s="8">
        <f>SUM(F28:F30)</f>
        <v>0</v>
      </c>
      <c r="G32" s="8">
        <f>SUM(G28:G30)</f>
        <v>0</v>
      </c>
      <c r="H32" s="8">
        <f>SUM(H30)</f>
        <v>-3</v>
      </c>
      <c r="I32" s="8">
        <f>SUM(I28:I30)</f>
        <v>-983</v>
      </c>
      <c r="J32" s="8">
        <f>SUM(J28:J30)</f>
        <v>57</v>
      </c>
      <c r="K32" s="75">
        <f>SUM(K28:K30)</f>
        <v>-929</v>
      </c>
      <c r="L32" s="1"/>
      <c r="M32" s="1"/>
    </row>
    <row r="33" spans="1:13" ht="12.75">
      <c r="A33" s="1"/>
      <c r="B33" s="1"/>
      <c r="C33" s="1"/>
      <c r="D33" s="1"/>
      <c r="E33" s="8"/>
      <c r="F33" s="8"/>
      <c r="G33" s="8"/>
      <c r="H33" s="8"/>
      <c r="I33" s="8"/>
      <c r="J33" s="8"/>
      <c r="K33" s="8"/>
      <c r="L33" s="1"/>
      <c r="M33" s="1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1"/>
      <c r="M34" s="1"/>
    </row>
    <row r="35" spans="1:13" ht="13.5" thickBot="1">
      <c r="A35" s="1" t="s">
        <v>354</v>
      </c>
      <c r="B35" s="1"/>
      <c r="C35" s="1"/>
      <c r="D35" s="1"/>
      <c r="E35" s="9">
        <f>+E26+E32</f>
        <v>95927</v>
      </c>
      <c r="F35" s="9">
        <f>+F26+F32</f>
        <v>7737</v>
      </c>
      <c r="G35" s="9">
        <f>+G26+G32</f>
        <v>8513</v>
      </c>
      <c r="H35" s="9">
        <f>SUM(H32)</f>
        <v>-3</v>
      </c>
      <c r="I35" s="9">
        <f>+I26+I32</f>
        <v>-80981</v>
      </c>
      <c r="J35" s="9">
        <f>+J26+J32</f>
        <v>7973</v>
      </c>
      <c r="K35" s="9">
        <f>+K26+K32</f>
        <v>39166</v>
      </c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7"/>
      <c r="J38" s="7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 t="s">
        <v>248</v>
      </c>
      <c r="B40" s="1"/>
      <c r="C40" s="1"/>
      <c r="D40" s="1"/>
      <c r="G40" s="1"/>
      <c r="H40" s="1"/>
      <c r="I40" s="1"/>
      <c r="L40" s="1"/>
      <c r="M40" s="1"/>
    </row>
    <row r="41" spans="1:13" ht="12.75">
      <c r="A41" s="1" t="s">
        <v>332</v>
      </c>
      <c r="B41" s="1"/>
      <c r="C41" s="1"/>
      <c r="D41" s="1"/>
      <c r="G41" s="1"/>
      <c r="H41" s="1"/>
      <c r="I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</sheetData>
  <sheetProtection/>
  <printOptions/>
  <pageMargins left="0.37" right="0.33" top="1" bottom="0.6" header="0.5" footer="0.5"/>
  <pageSetup fitToHeight="1" fitToWidth="1" horizontalDpi="300" verticalDpi="3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PageLayoutView="0" workbookViewId="0" topLeftCell="A1">
      <selection activeCell="G54" sqref="G54"/>
    </sheetView>
  </sheetViews>
  <sheetFormatPr defaultColWidth="9.140625" defaultRowHeight="12.75"/>
  <cols>
    <col min="6" max="6" width="10.7109375" style="0" customWidth="1"/>
    <col min="7" max="7" width="17.421875" style="0" customWidth="1"/>
    <col min="8" max="8" width="5.7109375" style="0" customWidth="1"/>
    <col min="9" max="9" width="17.7109375" style="0" customWidth="1"/>
  </cols>
  <sheetData>
    <row r="1" spans="1:12" ht="12.75">
      <c r="A1" s="2" t="s">
        <v>4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321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tr">
        <f>+Equity!A3</f>
        <v>FOR THE SIX MONTHS ENDED 30 SEPTEMBER 2015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3" t="s">
        <v>359</v>
      </c>
      <c r="H5" s="27"/>
      <c r="I5" s="3" t="s">
        <v>322</v>
      </c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60" t="s">
        <v>360</v>
      </c>
      <c r="H6" s="3"/>
      <c r="I6" s="60" t="s">
        <v>323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</v>
      </c>
      <c r="H7" s="27"/>
      <c r="I7" s="3" t="s">
        <v>3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1"/>
      <c r="I8" s="1"/>
      <c r="J8" s="1"/>
      <c r="K8" s="1"/>
      <c r="L8" s="1"/>
      <c r="M8" s="1"/>
      <c r="N8" s="1"/>
      <c r="O8" s="1"/>
    </row>
    <row r="9" spans="1:15" ht="12.75">
      <c r="A9" s="2" t="s">
        <v>155</v>
      </c>
      <c r="B9" s="1"/>
      <c r="C9" s="1"/>
      <c r="D9" s="1"/>
      <c r="E9" s="1"/>
      <c r="G9" s="10"/>
      <c r="H9" s="10"/>
      <c r="I9" s="10"/>
      <c r="J9" s="1"/>
      <c r="K9" s="1"/>
      <c r="L9" s="1"/>
      <c r="M9" s="1"/>
      <c r="N9" s="1"/>
      <c r="O9" s="1"/>
    </row>
    <row r="10" spans="1:15" ht="12.75">
      <c r="A10" s="1" t="s">
        <v>230</v>
      </c>
      <c r="B10" s="1"/>
      <c r="C10" s="1"/>
      <c r="D10" s="1"/>
      <c r="E10" s="1"/>
      <c r="G10" s="12">
        <v>3367</v>
      </c>
      <c r="H10" s="10"/>
      <c r="I10" s="12">
        <v>2618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G11" s="5"/>
      <c r="H11" s="10"/>
      <c r="I11" s="5"/>
      <c r="J11" s="1"/>
      <c r="K11" s="1"/>
      <c r="L11" s="1"/>
      <c r="M11" s="1"/>
      <c r="N11" s="1"/>
      <c r="O11" s="1"/>
    </row>
    <row r="12" spans="1:15" ht="12.75">
      <c r="A12" s="1" t="s">
        <v>156</v>
      </c>
      <c r="B12" s="1"/>
      <c r="C12" s="1"/>
      <c r="D12" s="1"/>
      <c r="E12" s="1"/>
      <c r="G12" s="5"/>
      <c r="H12" s="10"/>
      <c r="I12" s="5"/>
      <c r="J12" s="1"/>
      <c r="K12" s="1"/>
      <c r="L12" s="1"/>
      <c r="M12" s="1"/>
      <c r="N12" s="1"/>
      <c r="O12" s="1"/>
    </row>
    <row r="13" spans="1:15" ht="12.75">
      <c r="A13" s="1" t="s">
        <v>157</v>
      </c>
      <c r="B13" s="1"/>
      <c r="C13" s="1"/>
      <c r="D13" s="1"/>
      <c r="E13" s="1"/>
      <c r="G13" s="5">
        <v>1018</v>
      </c>
      <c r="H13" s="10"/>
      <c r="I13" s="5">
        <v>2054</v>
      </c>
      <c r="J13" s="1"/>
      <c r="K13" s="1"/>
      <c r="L13" s="1"/>
      <c r="M13" s="1"/>
      <c r="N13" s="1"/>
      <c r="O13" s="1"/>
    </row>
    <row r="14" spans="1:15" ht="12.75">
      <c r="A14" s="1" t="s">
        <v>120</v>
      </c>
      <c r="B14" s="1"/>
      <c r="C14" s="1"/>
      <c r="D14" s="1"/>
      <c r="E14" s="1"/>
      <c r="G14" s="5">
        <v>239</v>
      </c>
      <c r="H14" s="10"/>
      <c r="I14" s="5">
        <v>562</v>
      </c>
      <c r="J14" s="1"/>
      <c r="K14" s="1"/>
      <c r="L14" s="1"/>
      <c r="M14" s="1"/>
      <c r="N14" s="1"/>
      <c r="O14" s="1"/>
    </row>
    <row r="15" spans="1:15" ht="12.75">
      <c r="A15" s="1" t="s">
        <v>339</v>
      </c>
      <c r="B15" s="1"/>
      <c r="C15" s="1"/>
      <c r="D15" s="1"/>
      <c r="E15" s="1"/>
      <c r="G15" s="5"/>
      <c r="H15" s="10"/>
      <c r="I15" s="5">
        <v>60</v>
      </c>
      <c r="J15" s="1"/>
      <c r="K15" s="1"/>
      <c r="L15" s="1"/>
      <c r="M15" s="1"/>
      <c r="N15" s="1"/>
      <c r="O15" s="1"/>
    </row>
    <row r="16" spans="1:15" ht="12.75">
      <c r="A16" s="1" t="s">
        <v>164</v>
      </c>
      <c r="B16" s="1"/>
      <c r="C16" s="1"/>
      <c r="D16" s="1"/>
      <c r="E16" s="1"/>
      <c r="G16" s="5"/>
      <c r="H16" s="10"/>
      <c r="I16" s="5">
        <v>18</v>
      </c>
      <c r="J16" s="1"/>
      <c r="K16" s="1"/>
      <c r="L16" s="1"/>
      <c r="M16" s="1"/>
      <c r="N16" s="1"/>
      <c r="O16" s="1"/>
    </row>
    <row r="17" spans="1:15" ht="12.75">
      <c r="A17" s="1" t="s">
        <v>246</v>
      </c>
      <c r="B17" s="1"/>
      <c r="C17" s="1"/>
      <c r="D17" s="1"/>
      <c r="E17" s="1"/>
      <c r="G17" s="5"/>
      <c r="H17" s="10"/>
      <c r="I17" s="5">
        <v>172</v>
      </c>
      <c r="J17" s="1"/>
      <c r="K17" s="1"/>
      <c r="L17" s="1"/>
      <c r="M17" s="1"/>
      <c r="N17" s="1"/>
      <c r="O17" s="1"/>
    </row>
    <row r="18" spans="1:15" ht="12.75">
      <c r="A18" s="1" t="s">
        <v>338</v>
      </c>
      <c r="B18" s="1"/>
      <c r="C18" s="1"/>
      <c r="D18" s="1"/>
      <c r="E18" s="1"/>
      <c r="G18" s="5"/>
      <c r="H18" s="10"/>
      <c r="I18" s="5">
        <v>7</v>
      </c>
      <c r="J18" s="1"/>
      <c r="K18" s="1"/>
      <c r="L18" s="1"/>
      <c r="M18" s="1"/>
      <c r="N18" s="1"/>
      <c r="O18" s="1"/>
    </row>
    <row r="19" spans="1:15" ht="12.75">
      <c r="A19" s="1" t="s">
        <v>203</v>
      </c>
      <c r="B19" s="1"/>
      <c r="C19" s="1"/>
      <c r="D19" s="1"/>
      <c r="E19" s="1"/>
      <c r="G19" s="5"/>
      <c r="H19" s="10"/>
      <c r="I19" s="5">
        <v>-574</v>
      </c>
      <c r="J19" s="1"/>
      <c r="K19" s="1"/>
      <c r="L19" s="1"/>
      <c r="M19" s="1"/>
      <c r="N19" s="1"/>
      <c r="O19" s="1"/>
    </row>
    <row r="20" spans="1:15" ht="12.75">
      <c r="A20" s="1" t="s">
        <v>158</v>
      </c>
      <c r="B20" s="1"/>
      <c r="C20" s="1"/>
      <c r="D20" s="1"/>
      <c r="E20" s="1"/>
      <c r="G20" s="5">
        <v>-125</v>
      </c>
      <c r="H20" s="10"/>
      <c r="I20" s="5">
        <v>-67</v>
      </c>
      <c r="J20" s="1"/>
      <c r="K20" s="1"/>
      <c r="L20" s="1"/>
      <c r="M20" s="1"/>
      <c r="N20" s="1"/>
      <c r="O20" s="1"/>
    </row>
    <row r="21" spans="1:15" ht="12.75">
      <c r="A21" s="1" t="s">
        <v>202</v>
      </c>
      <c r="B21" s="1"/>
      <c r="C21" s="1"/>
      <c r="D21" s="1"/>
      <c r="E21" s="1"/>
      <c r="G21" s="5">
        <v>-15</v>
      </c>
      <c r="H21" s="10"/>
      <c r="I21" s="5">
        <v>0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2"/>
      <c r="H22" s="10"/>
      <c r="I22" s="12"/>
      <c r="J22" s="1"/>
      <c r="K22" s="1"/>
      <c r="L22" s="1"/>
      <c r="M22" s="1"/>
      <c r="N22" s="1"/>
      <c r="O22" s="1"/>
    </row>
    <row r="23" spans="1:15" ht="12.75">
      <c r="A23" s="1" t="s">
        <v>231</v>
      </c>
      <c r="B23" s="1"/>
      <c r="C23" s="1"/>
      <c r="D23" s="1"/>
      <c r="E23" s="1"/>
      <c r="G23" s="5">
        <f>SUM(G10:G21)</f>
        <v>4484</v>
      </c>
      <c r="H23" s="10"/>
      <c r="I23" s="5">
        <f>SUM(I10:I21)</f>
        <v>4850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5"/>
      <c r="H24" s="10"/>
      <c r="I24" s="5"/>
      <c r="J24" s="1"/>
      <c r="K24" s="1"/>
      <c r="L24" s="1"/>
      <c r="M24" s="1"/>
      <c r="N24" s="1"/>
      <c r="O24" s="1"/>
    </row>
    <row r="25" spans="1:15" ht="12.75">
      <c r="A25" s="1" t="s">
        <v>159</v>
      </c>
      <c r="B25" s="1"/>
      <c r="C25" s="1"/>
      <c r="D25" s="1"/>
      <c r="E25" s="1"/>
      <c r="G25" s="5"/>
      <c r="H25" s="10"/>
      <c r="I25" s="5"/>
      <c r="J25" s="1"/>
      <c r="K25" s="1"/>
      <c r="L25" s="1"/>
      <c r="M25" s="1"/>
      <c r="N25" s="1"/>
      <c r="O25" s="1"/>
    </row>
    <row r="26" spans="1:15" ht="12.75">
      <c r="A26" s="1" t="s">
        <v>211</v>
      </c>
      <c r="B26" s="1"/>
      <c r="C26" s="1"/>
      <c r="D26" s="1"/>
      <c r="E26" s="1"/>
      <c r="G26" s="5">
        <v>-732</v>
      </c>
      <c r="H26" s="10"/>
      <c r="I26" s="5">
        <v>-3923</v>
      </c>
      <c r="J26" s="1"/>
      <c r="K26" s="1"/>
      <c r="L26" s="1"/>
      <c r="M26" s="1"/>
      <c r="N26" s="1"/>
      <c r="O26" s="1"/>
    </row>
    <row r="27" spans="1:15" ht="12.75">
      <c r="A27" s="1" t="s">
        <v>210</v>
      </c>
      <c r="B27" s="1"/>
      <c r="C27" s="1"/>
      <c r="D27" s="1"/>
      <c r="E27" s="1"/>
      <c r="G27" s="5">
        <v>-88</v>
      </c>
      <c r="H27" s="10"/>
      <c r="I27" s="5">
        <v>-1921</v>
      </c>
      <c r="J27" s="1"/>
      <c r="K27" s="1"/>
      <c r="L27" s="1"/>
      <c r="M27" s="1"/>
      <c r="N27" s="1"/>
      <c r="O27" s="1"/>
    </row>
    <row r="28" spans="1:15" ht="12.75">
      <c r="A28" s="1" t="s">
        <v>212</v>
      </c>
      <c r="B28" s="1"/>
      <c r="C28" s="1"/>
      <c r="D28" s="1"/>
      <c r="E28" s="1"/>
      <c r="G28" s="5">
        <v>-584</v>
      </c>
      <c r="H28" s="10"/>
      <c r="I28" s="5">
        <v>1530</v>
      </c>
      <c r="J28" s="1"/>
      <c r="K28" s="1"/>
      <c r="L28" s="1"/>
      <c r="M28" s="1"/>
      <c r="N28" s="1"/>
      <c r="O28" s="1"/>
    </row>
    <row r="29" spans="1:15" ht="12.75">
      <c r="A29" s="1" t="s">
        <v>213</v>
      </c>
      <c r="B29" s="1"/>
      <c r="C29" s="1"/>
      <c r="D29" s="1"/>
      <c r="E29" s="1"/>
      <c r="G29" s="6">
        <v>-1386</v>
      </c>
      <c r="H29" s="10"/>
      <c r="I29" s="6">
        <v>2784</v>
      </c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G30" s="5"/>
      <c r="H30" s="10"/>
      <c r="I30" s="5"/>
      <c r="J30" s="1"/>
      <c r="K30" s="1"/>
      <c r="L30" s="1"/>
      <c r="M30" s="1"/>
      <c r="N30" s="1"/>
      <c r="O30" s="1"/>
    </row>
    <row r="31" spans="1:15" ht="12.75">
      <c r="A31" s="1" t="s">
        <v>160</v>
      </c>
      <c r="B31" s="1"/>
      <c r="C31" s="1"/>
      <c r="D31" s="1"/>
      <c r="E31" s="1"/>
      <c r="G31" s="5">
        <f>SUM(G23:G29)</f>
        <v>1694</v>
      </c>
      <c r="H31" s="10"/>
      <c r="I31" s="5">
        <f>SUM(I23:I29)</f>
        <v>3320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5"/>
      <c r="H32" s="10"/>
      <c r="I32" s="5"/>
      <c r="J32" s="1"/>
      <c r="K32" s="1"/>
      <c r="L32" s="1"/>
      <c r="M32" s="1"/>
      <c r="N32" s="1"/>
      <c r="O32" s="1"/>
    </row>
    <row r="33" spans="1:15" ht="12.75">
      <c r="A33" s="1" t="s">
        <v>167</v>
      </c>
      <c r="B33" s="1"/>
      <c r="C33" s="1"/>
      <c r="D33" s="1"/>
      <c r="E33" s="1"/>
      <c r="G33" s="5">
        <v>125</v>
      </c>
      <c r="H33" s="10"/>
      <c r="I33" s="5">
        <v>67</v>
      </c>
      <c r="J33" s="1"/>
      <c r="K33" s="1"/>
      <c r="L33" s="1"/>
      <c r="M33" s="1"/>
      <c r="N33" s="1"/>
      <c r="O33" s="1"/>
    </row>
    <row r="34" spans="1:15" ht="12.75">
      <c r="A34" s="1" t="s">
        <v>204</v>
      </c>
      <c r="B34" s="1"/>
      <c r="C34" s="1"/>
      <c r="D34" s="1"/>
      <c r="E34" s="1"/>
      <c r="G34" s="6">
        <v>-227</v>
      </c>
      <c r="H34" s="10"/>
      <c r="I34" s="6">
        <f>-297+44</f>
        <v>-253</v>
      </c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G35" s="5"/>
      <c r="H35" s="10"/>
      <c r="I35" s="5"/>
      <c r="J35" s="1"/>
      <c r="K35" s="1"/>
      <c r="L35" s="1"/>
      <c r="M35" s="1"/>
      <c r="N35" s="1"/>
      <c r="O35" s="1"/>
    </row>
    <row r="36" spans="1:15" ht="12.75">
      <c r="A36" s="1" t="s">
        <v>161</v>
      </c>
      <c r="B36" s="1"/>
      <c r="C36" s="1"/>
      <c r="D36" s="1"/>
      <c r="E36" s="1"/>
      <c r="G36" s="6">
        <f>SUM(G31:G34)</f>
        <v>1592</v>
      </c>
      <c r="H36" s="10"/>
      <c r="I36" s="6">
        <f>SUM(I31:I34)</f>
        <v>3134</v>
      </c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G37" s="10"/>
      <c r="H37" s="10"/>
      <c r="I37" s="10"/>
      <c r="J37" s="1"/>
      <c r="K37" s="1"/>
      <c r="N37" s="1"/>
      <c r="O37" s="1"/>
    </row>
    <row r="38" spans="1:15" ht="12.75">
      <c r="A38" s="2" t="s">
        <v>162</v>
      </c>
      <c r="B38" s="1"/>
      <c r="C38" s="1"/>
      <c r="D38" s="1"/>
      <c r="E38" s="1"/>
      <c r="G38" s="10"/>
      <c r="H38" s="10"/>
      <c r="I38" s="10"/>
      <c r="J38" s="1"/>
      <c r="K38" s="1"/>
      <c r="L38" s="1"/>
      <c r="M38" s="1"/>
      <c r="N38" s="1"/>
      <c r="O38" s="1"/>
    </row>
    <row r="39" spans="1:15" ht="12.75">
      <c r="A39" s="1" t="s">
        <v>163</v>
      </c>
      <c r="B39" s="1"/>
      <c r="C39" s="1"/>
      <c r="D39" s="1"/>
      <c r="E39" s="1"/>
      <c r="G39" s="12">
        <v>-434</v>
      </c>
      <c r="H39" s="10"/>
      <c r="I39" s="12">
        <v>-2276</v>
      </c>
      <c r="J39" s="1"/>
      <c r="K39" s="1"/>
      <c r="L39" s="1"/>
      <c r="M39" s="1"/>
      <c r="N39" s="1"/>
      <c r="O39" s="1"/>
    </row>
    <row r="40" spans="1:15" ht="12.75">
      <c r="A40" s="1" t="s">
        <v>168</v>
      </c>
      <c r="B40" s="1"/>
      <c r="C40" s="1"/>
      <c r="D40" s="1"/>
      <c r="E40" s="1"/>
      <c r="G40" s="5">
        <v>15</v>
      </c>
      <c r="H40" s="10"/>
      <c r="I40" s="5">
        <v>1086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12"/>
      <c r="H41" s="10"/>
      <c r="I41" s="12"/>
      <c r="J41" s="1"/>
      <c r="K41" s="1"/>
      <c r="L41" s="1"/>
      <c r="M41" s="1"/>
      <c r="N41" s="1"/>
      <c r="O41" s="1"/>
    </row>
    <row r="42" spans="1:15" ht="12.75">
      <c r="A42" s="1" t="s">
        <v>239</v>
      </c>
      <c r="B42" s="1"/>
      <c r="C42" s="1"/>
      <c r="D42" s="1"/>
      <c r="E42" s="1"/>
      <c r="G42" s="6">
        <f>SUM(G39:G41)</f>
        <v>-419</v>
      </c>
      <c r="H42" s="10"/>
      <c r="I42" s="6">
        <f>SUM(I39:I41)</f>
        <v>-1190</v>
      </c>
      <c r="J42" s="1"/>
      <c r="K42" s="1"/>
      <c r="L42" s="1"/>
      <c r="M42" s="1"/>
      <c r="N42" s="1"/>
      <c r="O42" s="1"/>
    </row>
    <row r="43" spans="1:11" ht="12.75">
      <c r="A43" s="1"/>
      <c r="B43" s="1"/>
      <c r="C43" s="1"/>
      <c r="D43" s="1"/>
      <c r="E43" s="1"/>
      <c r="G43" s="10"/>
      <c r="H43" s="10"/>
      <c r="I43" s="10"/>
      <c r="J43" s="1"/>
      <c r="K43" s="1"/>
    </row>
    <row r="44" spans="1:11" ht="12.75">
      <c r="A44" s="2" t="s">
        <v>165</v>
      </c>
      <c r="B44" s="1"/>
      <c r="C44" s="1"/>
      <c r="D44" s="1"/>
      <c r="E44" s="1"/>
      <c r="G44" s="10"/>
      <c r="H44" s="10"/>
      <c r="I44" s="10"/>
      <c r="J44" s="1"/>
      <c r="K44" s="1"/>
    </row>
    <row r="45" spans="1:11" ht="12.75">
      <c r="A45" s="1" t="s">
        <v>166</v>
      </c>
      <c r="B45" s="1"/>
      <c r="C45" s="1"/>
      <c r="D45" s="1"/>
      <c r="E45" s="1"/>
      <c r="G45" s="12">
        <v>-239</v>
      </c>
      <c r="H45" s="10"/>
      <c r="I45" s="12">
        <v>-562</v>
      </c>
      <c r="J45" s="1"/>
      <c r="K45" s="1"/>
    </row>
    <row r="46" spans="1:11" ht="12.75">
      <c r="A46" s="1" t="s">
        <v>169</v>
      </c>
      <c r="B46" s="1"/>
      <c r="C46" s="1"/>
      <c r="D46" s="1"/>
      <c r="E46" s="1"/>
      <c r="G46" s="5">
        <v>0</v>
      </c>
      <c r="H46" s="10"/>
      <c r="I46" s="5">
        <f>9714-9723-359</f>
        <v>-368</v>
      </c>
      <c r="J46" s="1"/>
      <c r="K46" s="1"/>
    </row>
    <row r="47" spans="1:11" ht="12.75">
      <c r="A47" s="1" t="s">
        <v>340</v>
      </c>
      <c r="B47" s="1"/>
      <c r="C47" s="1"/>
      <c r="D47" s="1"/>
      <c r="E47" s="1"/>
      <c r="G47" s="5">
        <v>1</v>
      </c>
      <c r="H47" s="10"/>
      <c r="I47" s="5">
        <v>-36</v>
      </c>
      <c r="J47" s="1"/>
      <c r="K47" s="1"/>
    </row>
    <row r="48" spans="1:11" ht="12.75">
      <c r="A48" s="1"/>
      <c r="B48" s="1"/>
      <c r="C48" s="1"/>
      <c r="D48" s="1"/>
      <c r="E48" s="1"/>
      <c r="G48" s="12" t="s">
        <v>1</v>
      </c>
      <c r="H48" s="10"/>
      <c r="I48" s="12" t="s">
        <v>1</v>
      </c>
      <c r="J48" s="1"/>
      <c r="K48" s="1"/>
    </row>
    <row r="49" spans="1:11" ht="12.75">
      <c r="A49" s="1" t="s">
        <v>170</v>
      </c>
      <c r="B49" s="1"/>
      <c r="C49" s="1"/>
      <c r="D49" s="1"/>
      <c r="E49" s="1"/>
      <c r="G49" s="6">
        <f>SUM(G45:G48)</f>
        <v>-238</v>
      </c>
      <c r="H49" s="10"/>
      <c r="I49" s="6">
        <f>SUM(I45:I48)</f>
        <v>-966</v>
      </c>
      <c r="J49" s="1"/>
      <c r="K49" s="1"/>
    </row>
    <row r="50" spans="1:11" ht="12.75">
      <c r="A50" s="1"/>
      <c r="B50" s="1"/>
      <c r="C50" s="1"/>
      <c r="D50" s="1"/>
      <c r="E50" s="1"/>
      <c r="G50" s="10"/>
      <c r="H50" s="10"/>
      <c r="I50" s="10"/>
      <c r="J50" s="1"/>
      <c r="K50" s="1"/>
    </row>
    <row r="51" spans="1:11" ht="12.75">
      <c r="A51" s="1" t="s">
        <v>104</v>
      </c>
      <c r="B51" s="1"/>
      <c r="C51" s="1"/>
      <c r="D51" s="1"/>
      <c r="E51" s="1"/>
      <c r="G51" s="10">
        <f>+G36+G42+G49</f>
        <v>935</v>
      </c>
      <c r="H51" s="10"/>
      <c r="I51" s="10">
        <f>+I36+I42+I49</f>
        <v>978</v>
      </c>
      <c r="J51" s="1"/>
      <c r="K51" s="1"/>
    </row>
    <row r="52" spans="1:11" ht="12.75">
      <c r="A52" s="1"/>
      <c r="B52" s="1"/>
      <c r="C52" s="1"/>
      <c r="D52" s="1"/>
      <c r="E52" s="1"/>
      <c r="G52" s="10"/>
      <c r="H52" s="10"/>
      <c r="I52" s="10"/>
      <c r="J52" s="1"/>
      <c r="K52" s="1"/>
    </row>
    <row r="53" spans="1:11" ht="12.75">
      <c r="A53" s="1" t="s">
        <v>192</v>
      </c>
      <c r="B53" s="1"/>
      <c r="C53" s="1"/>
      <c r="D53" s="1"/>
      <c r="E53" s="1"/>
      <c r="G53" s="10">
        <v>52</v>
      </c>
      <c r="H53" s="10"/>
      <c r="I53" s="10">
        <v>25</v>
      </c>
      <c r="J53" s="1"/>
      <c r="K53" s="1"/>
    </row>
    <row r="54" spans="1:11" ht="12.75">
      <c r="A54" s="1"/>
      <c r="B54" s="1"/>
      <c r="C54" s="1"/>
      <c r="D54" s="1"/>
      <c r="E54" s="1"/>
      <c r="G54" s="10"/>
      <c r="H54" s="10"/>
      <c r="I54" s="10"/>
      <c r="J54" s="1"/>
      <c r="K54" s="1"/>
    </row>
    <row r="55" spans="1:11" ht="12.75">
      <c r="A55" s="1" t="s">
        <v>205</v>
      </c>
      <c r="B55" s="1"/>
      <c r="C55" s="1"/>
      <c r="D55" s="1"/>
      <c r="E55" s="1"/>
      <c r="G55" s="10">
        <v>2956</v>
      </c>
      <c r="H55" s="10"/>
      <c r="I55" s="10">
        <v>1953</v>
      </c>
      <c r="J55" s="1"/>
      <c r="K55" s="1"/>
    </row>
    <row r="56" spans="1:11" ht="12.75">
      <c r="A56" s="1"/>
      <c r="B56" s="1"/>
      <c r="C56" s="1"/>
      <c r="D56" s="1"/>
      <c r="E56" s="1"/>
      <c r="G56" s="15"/>
      <c r="H56" s="10"/>
      <c r="I56" s="15"/>
      <c r="J56" s="1"/>
      <c r="K56" s="1"/>
    </row>
    <row r="57" spans="1:11" ht="13.5" thickBot="1">
      <c r="A57" s="1" t="s">
        <v>341</v>
      </c>
      <c r="B57" s="1"/>
      <c r="C57" s="1"/>
      <c r="D57" s="1"/>
      <c r="E57" s="1"/>
      <c r="G57" s="9">
        <f>SUM(G51:G55)</f>
        <v>3943</v>
      </c>
      <c r="H57" s="10"/>
      <c r="I57" s="9">
        <f>SUM(I51:I55)</f>
        <v>2956</v>
      </c>
      <c r="J57" s="1"/>
      <c r="K57" s="1"/>
    </row>
    <row r="58" spans="1:11" ht="12.75">
      <c r="A58" s="1"/>
      <c r="B58" s="1"/>
      <c r="C58" s="1"/>
      <c r="D58" s="1"/>
      <c r="E58" s="1"/>
      <c r="G58" s="1"/>
      <c r="H58" s="11"/>
      <c r="I58" s="1"/>
      <c r="J58" s="1"/>
      <c r="K58" s="1"/>
    </row>
    <row r="59" spans="1:11" ht="12.75">
      <c r="A59" s="1"/>
      <c r="B59" s="1"/>
      <c r="C59" s="1"/>
      <c r="D59" s="1"/>
      <c r="E59" s="1"/>
      <c r="G59" s="1"/>
      <c r="H59" s="11"/>
      <c r="I59" s="1"/>
      <c r="J59" s="1"/>
      <c r="K59" s="1"/>
    </row>
    <row r="60" spans="1:11" ht="12.75">
      <c r="A60" s="1" t="s">
        <v>15</v>
      </c>
      <c r="B60" s="1"/>
      <c r="C60" s="1"/>
      <c r="D60" s="1"/>
      <c r="E60" s="1"/>
      <c r="G60" s="4"/>
      <c r="H60" s="11"/>
      <c r="I60" s="4"/>
      <c r="J60" s="1"/>
      <c r="K60" s="1"/>
    </row>
    <row r="61" spans="1:11" ht="12.75">
      <c r="A61" s="1" t="s">
        <v>16</v>
      </c>
      <c r="B61" s="1"/>
      <c r="C61" s="1"/>
      <c r="D61" s="1"/>
      <c r="E61" s="1"/>
      <c r="G61" s="5">
        <v>4501</v>
      </c>
      <c r="H61" s="10"/>
      <c r="I61" s="5">
        <v>3468</v>
      </c>
      <c r="J61" s="1"/>
      <c r="K61" s="1"/>
    </row>
    <row r="62" spans="1:11" ht="12.75">
      <c r="A62" s="1" t="s">
        <v>232</v>
      </c>
      <c r="B62" s="1"/>
      <c r="C62" s="1"/>
      <c r="D62" s="1"/>
      <c r="E62" s="1"/>
      <c r="G62" s="5">
        <v>544</v>
      </c>
      <c r="H62" s="10"/>
      <c r="I62" s="5">
        <v>544</v>
      </c>
      <c r="J62" s="1"/>
      <c r="K62" s="1"/>
    </row>
    <row r="63" spans="1:11" ht="12.75">
      <c r="A63" s="1" t="s">
        <v>241</v>
      </c>
      <c r="B63" s="1"/>
      <c r="C63" s="1"/>
      <c r="D63" s="1"/>
      <c r="E63" s="1"/>
      <c r="G63" s="6">
        <v>-558</v>
      </c>
      <c r="H63" s="10"/>
      <c r="I63" s="6">
        <v>-512</v>
      </c>
      <c r="J63" s="1"/>
      <c r="K63" s="1"/>
    </row>
    <row r="64" spans="1:11" ht="12.75">
      <c r="A64" s="1"/>
      <c r="B64" s="1"/>
      <c r="C64" s="1"/>
      <c r="D64" s="1"/>
      <c r="E64" s="1"/>
      <c r="G64" s="5"/>
      <c r="H64" s="10"/>
      <c r="I64" s="5"/>
      <c r="J64" s="1"/>
      <c r="K64" s="1"/>
    </row>
    <row r="65" spans="1:11" ht="12.75">
      <c r="A65" s="1"/>
      <c r="B65" s="1"/>
      <c r="C65" s="1"/>
      <c r="D65" s="1"/>
      <c r="E65" s="1"/>
      <c r="G65" s="5">
        <f>SUM(G61:G64)</f>
        <v>4487</v>
      </c>
      <c r="H65" s="10"/>
      <c r="I65" s="5">
        <f>SUM(I61:I64)</f>
        <v>3500</v>
      </c>
      <c r="J65" s="1"/>
      <c r="K65" s="1"/>
    </row>
    <row r="66" spans="1:11" ht="12.75">
      <c r="A66" s="1" t="s">
        <v>240</v>
      </c>
      <c r="B66" s="1"/>
      <c r="C66" s="1"/>
      <c r="D66" s="1"/>
      <c r="E66" s="1"/>
      <c r="G66" s="6">
        <v>-544</v>
      </c>
      <c r="H66" s="10"/>
      <c r="I66" s="6">
        <v>-544</v>
      </c>
      <c r="J66" s="1"/>
      <c r="K66" s="1"/>
    </row>
    <row r="67" spans="1:11" ht="12.75">
      <c r="A67" s="1"/>
      <c r="B67" s="1"/>
      <c r="C67" s="1"/>
      <c r="D67" s="1"/>
      <c r="E67" s="1"/>
      <c r="G67" s="12"/>
      <c r="H67" s="10"/>
      <c r="I67" s="12"/>
      <c r="J67" s="1"/>
      <c r="K67" s="1"/>
    </row>
    <row r="68" spans="1:11" ht="13.5" thickBot="1">
      <c r="A68" s="1"/>
      <c r="B68" s="1"/>
      <c r="C68" s="1"/>
      <c r="D68" s="1"/>
      <c r="E68" s="1"/>
      <c r="G68" s="28">
        <f>SUM(G65:G66)</f>
        <v>3943</v>
      </c>
      <c r="H68" s="10"/>
      <c r="I68" s="28">
        <f>SUM(I65:I66)</f>
        <v>2956</v>
      </c>
      <c r="J68" s="1"/>
      <c r="K68" s="1"/>
    </row>
    <row r="69" spans="1:11" ht="12.75">
      <c r="A69" s="1"/>
      <c r="B69" s="1"/>
      <c r="C69" s="1"/>
      <c r="D69" s="1"/>
      <c r="E69" s="1"/>
      <c r="G69" s="1"/>
      <c r="H69" s="1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1"/>
      <c r="I70" s="1"/>
      <c r="J70" s="1"/>
      <c r="K70" s="1"/>
    </row>
    <row r="71" spans="1:11" ht="12.75">
      <c r="A71" s="1" t="s">
        <v>1</v>
      </c>
      <c r="B71" s="1"/>
      <c r="C71" s="1"/>
      <c r="D71" s="1"/>
      <c r="E71" s="1"/>
      <c r="F71" s="1"/>
      <c r="G71" s="1"/>
      <c r="H71" s="11"/>
      <c r="I71" s="1"/>
      <c r="J71" s="1"/>
      <c r="K71" s="1"/>
    </row>
    <row r="72" spans="1:11" ht="12.75">
      <c r="A72" s="1" t="s">
        <v>328</v>
      </c>
      <c r="B72" s="1"/>
      <c r="C72" s="1"/>
      <c r="D72" s="1"/>
      <c r="E72" s="1"/>
      <c r="F72" s="1"/>
      <c r="G72" s="1"/>
      <c r="H72" s="11"/>
      <c r="I72" s="1"/>
      <c r="J72" s="1"/>
      <c r="K72" s="1"/>
    </row>
    <row r="73" spans="1:9" ht="12.75">
      <c r="A73" s="1" t="s">
        <v>331</v>
      </c>
      <c r="B73" s="1"/>
      <c r="C73" s="1"/>
      <c r="D73" s="1"/>
      <c r="E73" s="1"/>
      <c r="F73" s="1"/>
      <c r="G73" s="11"/>
      <c r="H73" s="11"/>
      <c r="I73" s="1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3"/>
  <sheetViews>
    <sheetView workbookViewId="0" topLeftCell="A1">
      <selection activeCell="H305" sqref="H305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2.28125" style="0" customWidth="1"/>
    <col min="5" max="5" width="11.7109375" style="0" customWidth="1"/>
    <col min="6" max="6" width="13.28125" style="0" customWidth="1"/>
    <col min="7" max="7" width="11.7109375" style="0" customWidth="1"/>
    <col min="8" max="8" width="12.7109375" style="0" customWidth="1"/>
    <col min="9" max="9" width="11.7109375" style="0" customWidth="1"/>
    <col min="10" max="10" width="12.421875" style="0" customWidth="1"/>
    <col min="11" max="11" width="6.421875" style="0" customWidth="1"/>
  </cols>
  <sheetData>
    <row r="1" spans="1:5" ht="12.75">
      <c r="A1" s="2" t="s">
        <v>4</v>
      </c>
      <c r="B1" s="1"/>
      <c r="C1" s="1"/>
      <c r="D1" s="1"/>
      <c r="E1" s="1"/>
    </row>
    <row r="2" spans="1:11" ht="12.75">
      <c r="A2" s="2" t="s">
        <v>355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48</v>
      </c>
      <c r="B5" s="2" t="s">
        <v>187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49</v>
      </c>
      <c r="B7" s="2" t="s">
        <v>17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188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233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206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333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207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334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343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252</v>
      </c>
      <c r="C16" s="1"/>
      <c r="D16" s="1"/>
      <c r="E16" s="1"/>
      <c r="F16" s="1"/>
      <c r="G16" s="1"/>
      <c r="H16" s="1"/>
      <c r="I16" s="48"/>
      <c r="K16" s="1"/>
    </row>
    <row r="17" spans="1:11" ht="12.75">
      <c r="A17" s="2"/>
      <c r="B17" s="1" t="s">
        <v>253</v>
      </c>
      <c r="C17" s="1"/>
      <c r="D17" s="1"/>
      <c r="E17" s="1" t="s">
        <v>254</v>
      </c>
      <c r="F17" s="1"/>
      <c r="G17" s="1"/>
      <c r="H17" s="1"/>
      <c r="I17" s="48"/>
      <c r="K17" s="1"/>
    </row>
    <row r="18" spans="1:11" ht="12.75">
      <c r="A18" s="2"/>
      <c r="B18" s="1" t="s">
        <v>255</v>
      </c>
      <c r="C18" s="1"/>
      <c r="D18" s="1"/>
      <c r="E18" s="1" t="s">
        <v>256</v>
      </c>
      <c r="F18" s="1"/>
      <c r="G18" s="1"/>
      <c r="H18" s="1"/>
      <c r="I18" s="48"/>
      <c r="K18" s="1"/>
    </row>
    <row r="19" spans="1:11" ht="12.75">
      <c r="A19" s="2"/>
      <c r="B19" s="1" t="s">
        <v>257</v>
      </c>
      <c r="C19" s="1"/>
      <c r="D19" s="1"/>
      <c r="E19" s="1" t="s">
        <v>258</v>
      </c>
      <c r="F19" s="1"/>
      <c r="G19" s="1"/>
      <c r="H19" s="1"/>
      <c r="I19" s="48"/>
      <c r="K19" s="1"/>
    </row>
    <row r="20" spans="1:11" ht="12.75">
      <c r="A20" s="2"/>
      <c r="B20" s="1" t="s">
        <v>259</v>
      </c>
      <c r="C20" s="1"/>
      <c r="D20" s="1"/>
      <c r="E20" s="1" t="s">
        <v>260</v>
      </c>
      <c r="F20" s="1"/>
      <c r="G20" s="1"/>
      <c r="H20" s="1"/>
      <c r="I20" s="48"/>
      <c r="K20" s="1"/>
    </row>
    <row r="21" spans="1:11" ht="12.75">
      <c r="A21" s="2"/>
      <c r="B21" s="1" t="s">
        <v>263</v>
      </c>
      <c r="C21" s="1"/>
      <c r="D21" s="1"/>
      <c r="E21" s="1" t="s">
        <v>264</v>
      </c>
      <c r="F21" s="1"/>
      <c r="G21" s="1"/>
      <c r="H21" s="1"/>
      <c r="I21" s="48"/>
      <c r="K21" s="1"/>
    </row>
    <row r="22" spans="1:11" ht="12.75">
      <c r="A22" s="2"/>
      <c r="B22" s="1" t="s">
        <v>261</v>
      </c>
      <c r="C22" s="1"/>
      <c r="D22" s="1"/>
      <c r="E22" s="1" t="s">
        <v>262</v>
      </c>
      <c r="F22" s="1"/>
      <c r="G22" s="1"/>
      <c r="H22" s="1"/>
      <c r="I22" s="1"/>
      <c r="J22" s="1"/>
      <c r="K22" s="1"/>
    </row>
    <row r="23" spans="1:11" ht="12.75">
      <c r="A23" s="2"/>
      <c r="B23" s="1" t="s">
        <v>265</v>
      </c>
      <c r="C23" s="1"/>
      <c r="D23" s="1"/>
      <c r="E23" s="1" t="s">
        <v>266</v>
      </c>
      <c r="F23" s="1"/>
      <c r="G23" s="1"/>
      <c r="H23" s="1"/>
      <c r="I23" s="48"/>
      <c r="K23" s="1"/>
    </row>
    <row r="24" spans="1:11" ht="12.75">
      <c r="A24" s="2"/>
      <c r="B24" s="1" t="s">
        <v>267</v>
      </c>
      <c r="C24" s="1"/>
      <c r="D24" s="1"/>
      <c r="E24" s="1" t="s">
        <v>268</v>
      </c>
      <c r="F24" s="1"/>
      <c r="G24" s="1"/>
      <c r="H24" s="1"/>
      <c r="I24" s="48"/>
      <c r="K24" s="1"/>
    </row>
    <row r="25" spans="1:11" ht="12.75">
      <c r="A25" s="2"/>
      <c r="B25" s="1" t="s">
        <v>269</v>
      </c>
      <c r="C25" s="1"/>
      <c r="D25" s="1"/>
      <c r="E25" s="1" t="s">
        <v>270</v>
      </c>
      <c r="F25" s="1"/>
      <c r="G25" s="1"/>
      <c r="H25" s="1"/>
      <c r="I25" s="48"/>
      <c r="K25" s="1"/>
    </row>
    <row r="26" spans="1:11" ht="12.75">
      <c r="A26" s="2"/>
      <c r="B26" s="1"/>
      <c r="C26" s="1"/>
      <c r="D26" s="1"/>
      <c r="E26" s="1"/>
      <c r="F26" s="1"/>
      <c r="G26" s="1"/>
      <c r="H26" s="1"/>
      <c r="I26" s="48"/>
      <c r="K26" s="1"/>
    </row>
    <row r="27" spans="1:11" ht="12.75">
      <c r="A27" s="2"/>
      <c r="B27" s="1" t="s">
        <v>344</v>
      </c>
      <c r="C27" s="1"/>
      <c r="D27" s="1"/>
      <c r="E27" s="1"/>
      <c r="F27" s="1"/>
      <c r="G27" s="1"/>
      <c r="H27" s="1"/>
      <c r="I27" s="48"/>
      <c r="K27" s="1"/>
    </row>
    <row r="28" spans="1:11" ht="12.75">
      <c r="A28" s="2"/>
      <c r="B28" s="1" t="s">
        <v>345</v>
      </c>
      <c r="C28" s="1"/>
      <c r="D28" s="1"/>
      <c r="E28" s="1"/>
      <c r="F28" s="1"/>
      <c r="G28" s="1"/>
      <c r="H28" s="1"/>
      <c r="I28" s="48"/>
      <c r="K28" s="1"/>
    </row>
    <row r="29" spans="1:11" ht="12.75">
      <c r="A29" s="2"/>
      <c r="B29" s="1" t="s">
        <v>271</v>
      </c>
      <c r="C29" s="1"/>
      <c r="D29" s="1"/>
      <c r="E29" s="1"/>
      <c r="F29" s="1"/>
      <c r="G29" s="1"/>
      <c r="H29" s="1"/>
      <c r="I29" s="48"/>
      <c r="K29" s="1"/>
    </row>
    <row r="30" spans="1:11" ht="12.75">
      <c r="A30" s="2"/>
      <c r="B30" s="1" t="s">
        <v>393</v>
      </c>
      <c r="C30" s="1"/>
      <c r="D30" s="1"/>
      <c r="E30" s="1" t="s">
        <v>254</v>
      </c>
      <c r="F30" s="1"/>
      <c r="G30" s="1"/>
      <c r="H30" s="1"/>
      <c r="I30" s="48"/>
      <c r="K30" s="1"/>
    </row>
    <row r="31" spans="1:11" ht="12.75">
      <c r="A31" s="2"/>
      <c r="B31" s="1" t="s">
        <v>272</v>
      </c>
      <c r="C31" s="1"/>
      <c r="D31" s="1"/>
      <c r="E31" s="1" t="s">
        <v>273</v>
      </c>
      <c r="F31" s="1"/>
      <c r="G31" s="1"/>
      <c r="H31" s="1"/>
      <c r="I31" s="48"/>
      <c r="K31" s="1"/>
    </row>
    <row r="32" spans="1:11" ht="12.75">
      <c r="A32" s="2"/>
      <c r="B32" s="1" t="s">
        <v>274</v>
      </c>
      <c r="C32" s="1"/>
      <c r="D32" s="1"/>
      <c r="E32" s="1" t="s">
        <v>276</v>
      </c>
      <c r="F32" s="1"/>
      <c r="G32" s="1"/>
      <c r="H32" s="1"/>
      <c r="I32" s="48"/>
      <c r="K32" s="1"/>
    </row>
    <row r="33" spans="1:11" ht="12.75">
      <c r="A33" s="2"/>
      <c r="B33" s="1" t="s">
        <v>275</v>
      </c>
      <c r="C33" s="1"/>
      <c r="D33" s="1"/>
      <c r="E33" s="1"/>
      <c r="F33" s="1"/>
      <c r="G33" s="1"/>
      <c r="H33" s="1"/>
      <c r="I33" s="48"/>
      <c r="K33" s="1"/>
    </row>
    <row r="34" spans="1:11" ht="12.75">
      <c r="A34" s="2"/>
      <c r="B34" s="1" t="s">
        <v>277</v>
      </c>
      <c r="C34" s="1"/>
      <c r="D34" s="1"/>
      <c r="E34" s="1" t="s">
        <v>279</v>
      </c>
      <c r="F34" s="1"/>
      <c r="G34" s="1"/>
      <c r="H34" s="1"/>
      <c r="I34" s="48"/>
      <c r="K34" s="1"/>
    </row>
    <row r="35" spans="1:11" ht="12.75">
      <c r="A35" s="2"/>
      <c r="B35" s="1" t="s">
        <v>278</v>
      </c>
      <c r="C35" s="1"/>
      <c r="D35" s="1"/>
      <c r="E35" s="1"/>
      <c r="F35" s="1"/>
      <c r="G35" s="1"/>
      <c r="H35" s="1"/>
      <c r="I35" s="48"/>
      <c r="K35" s="1"/>
    </row>
    <row r="36" spans="1:11" ht="12.75">
      <c r="A36" s="2"/>
      <c r="B36" s="1" t="s">
        <v>280</v>
      </c>
      <c r="C36" s="1"/>
      <c r="D36" s="1"/>
      <c r="E36" s="1" t="s">
        <v>281</v>
      </c>
      <c r="F36" s="1"/>
      <c r="G36" s="1"/>
      <c r="H36" s="1"/>
      <c r="I36" s="48"/>
      <c r="K36" s="1"/>
    </row>
    <row r="37" spans="1:11" ht="12.75">
      <c r="A37" s="2"/>
      <c r="B37" s="1" t="s">
        <v>282</v>
      </c>
      <c r="C37" s="1"/>
      <c r="D37" s="1"/>
      <c r="E37" s="1" t="s">
        <v>283</v>
      </c>
      <c r="F37" s="1"/>
      <c r="G37" s="1"/>
      <c r="H37" s="1"/>
      <c r="I37" s="48"/>
      <c r="K37" s="1"/>
    </row>
    <row r="38" spans="1:11" ht="12.75">
      <c r="A38" s="2"/>
      <c r="B38" s="1" t="s">
        <v>284</v>
      </c>
      <c r="C38" s="1"/>
      <c r="D38" s="1"/>
      <c r="E38" s="1" t="s">
        <v>285</v>
      </c>
      <c r="F38" s="1"/>
      <c r="G38" s="1"/>
      <c r="H38" s="1"/>
      <c r="I38" s="48"/>
      <c r="K38" s="1"/>
    </row>
    <row r="39" spans="1:11" ht="12.75">
      <c r="A39" s="2"/>
      <c r="B39" s="1" t="s">
        <v>286</v>
      </c>
      <c r="C39" s="1"/>
      <c r="D39" s="1"/>
      <c r="E39" s="1" t="s">
        <v>301</v>
      </c>
      <c r="F39" s="1"/>
      <c r="G39" s="1"/>
      <c r="H39" s="1"/>
      <c r="I39" s="48"/>
      <c r="K39" s="1"/>
    </row>
    <row r="40" spans="1:11" ht="12.75">
      <c r="A40" s="2"/>
      <c r="B40" s="1" t="s">
        <v>287</v>
      </c>
      <c r="C40" s="1"/>
      <c r="D40" s="1"/>
      <c r="E40" s="1"/>
      <c r="F40" s="1"/>
      <c r="G40" s="1"/>
      <c r="H40" s="1"/>
      <c r="I40" s="48"/>
      <c r="K40" s="1"/>
    </row>
    <row r="41" spans="1:11" ht="12.75">
      <c r="A41" s="2"/>
      <c r="B41" s="1" t="s">
        <v>261</v>
      </c>
      <c r="C41" s="1"/>
      <c r="D41" s="1"/>
      <c r="E41" s="1" t="s">
        <v>288</v>
      </c>
      <c r="F41" s="1"/>
      <c r="G41" s="1"/>
      <c r="H41" s="1"/>
      <c r="I41" s="48"/>
      <c r="K41" s="1"/>
    </row>
    <row r="42" spans="1:11" ht="12.75">
      <c r="A42" s="2"/>
      <c r="B42" s="1" t="s">
        <v>209</v>
      </c>
      <c r="C42" s="1"/>
      <c r="D42" s="1"/>
      <c r="E42" s="1" t="s">
        <v>289</v>
      </c>
      <c r="F42" s="1"/>
      <c r="G42" s="1"/>
      <c r="H42" s="1"/>
      <c r="I42" s="48"/>
      <c r="K42" s="1"/>
    </row>
    <row r="43" spans="1:11" ht="12.75">
      <c r="A43" s="2"/>
      <c r="B43" s="1" t="s">
        <v>290</v>
      </c>
      <c r="C43" s="1"/>
      <c r="D43" s="1"/>
      <c r="E43" s="1" t="s">
        <v>291</v>
      </c>
      <c r="F43" s="1"/>
      <c r="G43" s="1"/>
      <c r="H43" s="1"/>
      <c r="I43" s="48"/>
      <c r="K43" s="1"/>
    </row>
    <row r="44" spans="1:11" ht="12.75">
      <c r="A44" s="2"/>
      <c r="B44" s="1"/>
      <c r="C44" s="1"/>
      <c r="D44" s="1"/>
      <c r="E44" s="1"/>
      <c r="F44" s="1"/>
      <c r="G44" s="1"/>
      <c r="H44" s="1"/>
      <c r="I44" s="48"/>
      <c r="K44" s="1"/>
    </row>
    <row r="45" spans="1:11" ht="12.75">
      <c r="A45" s="2"/>
      <c r="B45" s="1" t="s">
        <v>294</v>
      </c>
      <c r="C45" s="1"/>
      <c r="D45" s="1"/>
      <c r="E45" s="1"/>
      <c r="F45" s="1"/>
      <c r="G45" s="1"/>
      <c r="H45" s="1"/>
      <c r="I45" s="48"/>
      <c r="K45" s="1"/>
    </row>
    <row r="46" spans="1:11" ht="12.75">
      <c r="A46" s="2"/>
      <c r="B46" s="1" t="s">
        <v>295</v>
      </c>
      <c r="C46" s="1"/>
      <c r="D46" s="1"/>
      <c r="E46" s="1" t="s">
        <v>296</v>
      </c>
      <c r="F46" s="1"/>
      <c r="G46" s="1"/>
      <c r="H46" s="1"/>
      <c r="I46" s="48"/>
      <c r="K46" s="1"/>
    </row>
    <row r="47" spans="1:11" ht="12.75">
      <c r="A47" s="2"/>
      <c r="B47" s="1" t="s">
        <v>292</v>
      </c>
      <c r="C47" s="1"/>
      <c r="D47" s="1"/>
      <c r="E47" s="1" t="s">
        <v>293</v>
      </c>
      <c r="F47" s="1"/>
      <c r="G47" s="1"/>
      <c r="H47" s="1"/>
      <c r="I47" s="48"/>
      <c r="K47" s="1"/>
    </row>
    <row r="48" spans="1:11" ht="12.75">
      <c r="A48" s="2"/>
      <c r="B48" s="1"/>
      <c r="C48" s="1"/>
      <c r="D48" s="1"/>
      <c r="E48" s="1"/>
      <c r="F48" s="1"/>
      <c r="G48" s="1"/>
      <c r="H48" s="1"/>
      <c r="I48" s="48"/>
      <c r="K48" s="1"/>
    </row>
    <row r="49" spans="1:11" ht="12.75">
      <c r="A49" s="2" t="s">
        <v>50</v>
      </c>
      <c r="B49" s="2" t="s">
        <v>127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 t="s">
        <v>335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 t="s">
        <v>51</v>
      </c>
      <c r="B52" s="2" t="s">
        <v>128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2"/>
      <c r="B53" s="1" t="s">
        <v>34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2" t="s">
        <v>52</v>
      </c>
      <c r="B55" s="2" t="s">
        <v>44</v>
      </c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2"/>
      <c r="B56" s="1" t="s">
        <v>217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"/>
      <c r="B57" s="1" t="s">
        <v>250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2" t="s">
        <v>53</v>
      </c>
      <c r="B59" s="2" t="s">
        <v>43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2"/>
      <c r="B60" s="1" t="s">
        <v>103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2" t="s">
        <v>54</v>
      </c>
      <c r="B62" s="2" t="s">
        <v>22</v>
      </c>
      <c r="D62" s="1"/>
      <c r="E62" s="1"/>
      <c r="F62" s="1"/>
      <c r="G62" s="1"/>
      <c r="H62" s="1"/>
      <c r="I62" s="1"/>
      <c r="J62" s="1"/>
      <c r="K62" s="1"/>
    </row>
    <row r="63" spans="1:11" ht="12.75">
      <c r="A63" s="2"/>
      <c r="B63" s="1" t="s">
        <v>363</v>
      </c>
      <c r="I63" s="1"/>
      <c r="J63" s="1"/>
      <c r="K63" s="1"/>
    </row>
    <row r="64" spans="1:11" ht="12.75">
      <c r="A64" s="2"/>
      <c r="B64" s="25"/>
      <c r="C64" s="65"/>
      <c r="D64" s="25"/>
      <c r="E64" s="25"/>
      <c r="F64" s="25"/>
      <c r="G64" s="25"/>
      <c r="H64" s="66"/>
      <c r="I64" s="66"/>
      <c r="J64" s="66"/>
      <c r="K64" s="25"/>
    </row>
    <row r="65" spans="1:11" ht="12.75">
      <c r="A65" s="2" t="s">
        <v>55</v>
      </c>
      <c r="B65" s="2" t="s">
        <v>45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2"/>
      <c r="B66" s="1" t="s">
        <v>46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2" t="s">
        <v>56</v>
      </c>
      <c r="B68" s="2" t="s">
        <v>32</v>
      </c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2"/>
      <c r="B69" s="1" t="s">
        <v>364</v>
      </c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2"/>
      <c r="B70" s="1"/>
      <c r="C70" s="1"/>
      <c r="D70" s="1"/>
      <c r="G70" s="51"/>
      <c r="H70" s="52" t="s">
        <v>1</v>
      </c>
      <c r="I70" s="16" t="s">
        <v>1</v>
      </c>
      <c r="J70" s="1"/>
      <c r="K70" s="1"/>
    </row>
    <row r="71" spans="1:10" ht="12.75">
      <c r="A71" s="2"/>
      <c r="B71" s="1"/>
      <c r="C71" s="1"/>
      <c r="D71" s="1"/>
      <c r="F71" s="84" t="s">
        <v>372</v>
      </c>
      <c r="G71" s="84"/>
      <c r="I71" s="84" t="s">
        <v>374</v>
      </c>
      <c r="J71" s="84"/>
    </row>
    <row r="72" spans="1:10" ht="12.75">
      <c r="A72" s="2"/>
      <c r="C72" s="1"/>
      <c r="D72" s="10"/>
      <c r="E72" s="10"/>
      <c r="F72" s="43" t="s">
        <v>365</v>
      </c>
      <c r="G72" s="43" t="s">
        <v>366</v>
      </c>
      <c r="I72" s="43" t="s">
        <v>365</v>
      </c>
      <c r="J72" s="43" t="s">
        <v>366</v>
      </c>
    </row>
    <row r="73" spans="1:11" ht="12.75">
      <c r="A73" s="2"/>
      <c r="C73" s="1"/>
      <c r="D73" s="10"/>
      <c r="E73" s="10"/>
      <c r="F73" s="16" t="s">
        <v>3</v>
      </c>
      <c r="G73" s="16" t="s">
        <v>3</v>
      </c>
      <c r="I73" s="16" t="s">
        <v>3</v>
      </c>
      <c r="J73" s="16" t="s">
        <v>3</v>
      </c>
      <c r="K73" s="42"/>
    </row>
    <row r="74" spans="1:11" ht="12.75">
      <c r="A74" s="2"/>
      <c r="B74" s="2" t="s">
        <v>98</v>
      </c>
      <c r="C74" s="1"/>
      <c r="D74" s="1"/>
      <c r="E74" s="1"/>
      <c r="K74" s="42"/>
    </row>
    <row r="75" spans="1:11" ht="12.75">
      <c r="A75" s="2"/>
      <c r="B75" s="1" t="s">
        <v>39</v>
      </c>
      <c r="C75" s="1"/>
      <c r="D75" s="1"/>
      <c r="E75" s="1"/>
      <c r="F75" s="7">
        <v>15657</v>
      </c>
      <c r="G75" s="7">
        <v>14024</v>
      </c>
      <c r="I75" s="7">
        <v>30340</v>
      </c>
      <c r="J75" s="7">
        <v>29999</v>
      </c>
      <c r="K75" s="42"/>
    </row>
    <row r="76" spans="1:11" ht="12.75">
      <c r="A76" s="2"/>
      <c r="B76" s="1" t="s">
        <v>38</v>
      </c>
      <c r="C76" s="1"/>
      <c r="D76" s="1"/>
      <c r="E76" s="1"/>
      <c r="F76" s="7">
        <v>384</v>
      </c>
      <c r="G76" s="7">
        <v>981</v>
      </c>
      <c r="I76" s="7">
        <v>7740</v>
      </c>
      <c r="J76" s="7">
        <v>1643</v>
      </c>
      <c r="K76" s="42"/>
    </row>
    <row r="77" spans="1:11" ht="12.75">
      <c r="A77" s="2"/>
      <c r="B77" s="1" t="s">
        <v>40</v>
      </c>
      <c r="C77" s="1"/>
      <c r="D77" s="1"/>
      <c r="E77" s="1"/>
      <c r="F77" s="8">
        <v>60</v>
      </c>
      <c r="G77" s="8">
        <v>60</v>
      </c>
      <c r="I77" s="8">
        <v>120</v>
      </c>
      <c r="J77" s="8">
        <v>120</v>
      </c>
      <c r="K77" s="42"/>
    </row>
    <row r="78" spans="1:11" ht="12.75">
      <c r="A78" s="2"/>
      <c r="B78" s="1" t="s">
        <v>1</v>
      </c>
      <c r="C78" s="1"/>
      <c r="D78" s="1"/>
      <c r="E78" s="1"/>
      <c r="F78" s="10">
        <f>SUM(F75:F77)</f>
        <v>16101</v>
      </c>
      <c r="G78" s="10">
        <f>SUM(G75:G77)</f>
        <v>15065</v>
      </c>
      <c r="I78" s="10">
        <f>SUM(I75:I77)</f>
        <v>38200</v>
      </c>
      <c r="J78" s="10">
        <f>SUM(J75:J77)</f>
        <v>31762</v>
      </c>
      <c r="K78" s="42"/>
    </row>
    <row r="79" spans="1:11" ht="12.75">
      <c r="A79" s="2"/>
      <c r="B79" s="1" t="s">
        <v>41</v>
      </c>
      <c r="C79" s="1"/>
      <c r="D79" s="10"/>
      <c r="E79" s="10"/>
      <c r="F79" s="8">
        <v>-60</v>
      </c>
      <c r="G79" s="8">
        <v>-60</v>
      </c>
      <c r="I79" s="8">
        <v>-120</v>
      </c>
      <c r="J79" s="8">
        <v>-120</v>
      </c>
      <c r="K79" s="42"/>
    </row>
    <row r="80" spans="2:11" ht="12.75">
      <c r="B80" s="1"/>
      <c r="C80" s="1"/>
      <c r="E80" s="10"/>
      <c r="F80" s="10"/>
      <c r="G80" s="10"/>
      <c r="I80" s="10"/>
      <c r="J80" s="10"/>
      <c r="K80" s="42"/>
    </row>
    <row r="81" spans="1:11" ht="13.5" thickBot="1">
      <c r="A81" s="2"/>
      <c r="B81" s="1" t="s">
        <v>132</v>
      </c>
      <c r="C81" s="1"/>
      <c r="D81" s="10"/>
      <c r="E81" s="10"/>
      <c r="F81" s="9">
        <f>+F78+F79</f>
        <v>16041</v>
      </c>
      <c r="G81" s="9">
        <f>+G78+G79</f>
        <v>15005</v>
      </c>
      <c r="I81" s="9">
        <f>+I78+I79</f>
        <v>38080</v>
      </c>
      <c r="J81" s="9">
        <f>+J78+J79</f>
        <v>31642</v>
      </c>
      <c r="K81" s="42"/>
    </row>
    <row r="82" spans="1:11" ht="12.75">
      <c r="A82" s="2"/>
      <c r="K82" s="42"/>
    </row>
    <row r="83" spans="1:11" ht="12.75">
      <c r="A83" s="2"/>
      <c r="B83" s="2" t="s">
        <v>99</v>
      </c>
      <c r="C83" s="1"/>
      <c r="D83" s="1"/>
      <c r="E83" s="1"/>
      <c r="K83" s="42"/>
    </row>
    <row r="84" spans="1:11" ht="12.75">
      <c r="A84" s="2"/>
      <c r="B84" s="1" t="s">
        <v>39</v>
      </c>
      <c r="C84" s="1"/>
      <c r="D84" s="1"/>
      <c r="E84" s="1"/>
      <c r="F84" s="7">
        <v>2240</v>
      </c>
      <c r="G84" s="7">
        <v>-99</v>
      </c>
      <c r="I84" s="7">
        <v>2941</v>
      </c>
      <c r="J84" s="7">
        <v>335</v>
      </c>
      <c r="K84" s="42"/>
    </row>
    <row r="85" spans="1:11" ht="12.75">
      <c r="A85" s="2"/>
      <c r="B85" s="1" t="s">
        <v>38</v>
      </c>
      <c r="C85" s="1"/>
      <c r="D85" s="1"/>
      <c r="E85" s="1"/>
      <c r="F85" s="7">
        <v>-921</v>
      </c>
      <c r="G85" s="7">
        <v>-282</v>
      </c>
      <c r="I85" s="7">
        <v>1106</v>
      </c>
      <c r="J85" s="7">
        <v>-536</v>
      </c>
      <c r="K85" s="42"/>
    </row>
    <row r="86" spans="1:11" ht="12.75">
      <c r="A86" s="2"/>
      <c r="B86" s="1" t="s">
        <v>40</v>
      </c>
      <c r="C86" s="1"/>
      <c r="D86" s="1"/>
      <c r="E86" s="1"/>
      <c r="F86" s="8">
        <v>-210</v>
      </c>
      <c r="G86" s="8">
        <v>-210</v>
      </c>
      <c r="I86" s="8">
        <v>-423</v>
      </c>
      <c r="J86" s="8">
        <v>-406</v>
      </c>
      <c r="K86" s="42"/>
    </row>
    <row r="87" spans="1:11" ht="12.75">
      <c r="A87" s="2"/>
      <c r="B87" s="1"/>
      <c r="C87" s="1"/>
      <c r="D87" s="1"/>
      <c r="E87" s="1"/>
      <c r="F87" s="10"/>
      <c r="G87" s="10"/>
      <c r="I87" s="10"/>
      <c r="J87" s="10"/>
      <c r="K87" s="42"/>
    </row>
    <row r="88" spans="1:11" ht="12.75">
      <c r="A88" s="2"/>
      <c r="B88" s="1" t="s">
        <v>131</v>
      </c>
      <c r="C88" s="1"/>
      <c r="D88" s="1"/>
      <c r="E88" s="1"/>
      <c r="F88" s="10">
        <f>SUM(F84:F87)</f>
        <v>1109</v>
      </c>
      <c r="G88" s="10">
        <f>SUM(G84:G87)</f>
        <v>-591</v>
      </c>
      <c r="I88" s="10">
        <f>SUM(I84:I87)</f>
        <v>3624</v>
      </c>
      <c r="J88" s="10">
        <f>SUM(J84:J87)</f>
        <v>-607</v>
      </c>
      <c r="K88" s="42"/>
    </row>
    <row r="89" spans="1:11" ht="12.75">
      <c r="A89" s="2"/>
      <c r="B89" s="1" t="s">
        <v>130</v>
      </c>
      <c r="C89" s="1"/>
      <c r="D89" s="1"/>
      <c r="E89" s="1"/>
      <c r="F89" s="8">
        <v>-132</v>
      </c>
      <c r="G89" s="8">
        <v>-152</v>
      </c>
      <c r="I89" s="8">
        <v>-257</v>
      </c>
      <c r="J89" s="8">
        <v>-361</v>
      </c>
      <c r="K89" s="42"/>
    </row>
    <row r="90" spans="1:11" ht="12.75">
      <c r="A90" s="2"/>
      <c r="B90" s="1"/>
      <c r="C90" s="1"/>
      <c r="D90" s="1"/>
      <c r="E90" s="1"/>
      <c r="F90" s="10"/>
      <c r="G90" s="10"/>
      <c r="I90" s="10"/>
      <c r="J90" s="10"/>
      <c r="K90" s="42"/>
    </row>
    <row r="91" spans="1:11" ht="12.75">
      <c r="A91" s="2"/>
      <c r="B91" s="1" t="s">
        <v>221</v>
      </c>
      <c r="C91" s="1"/>
      <c r="D91" s="1"/>
      <c r="E91" s="1"/>
      <c r="F91" s="7">
        <f>SUM(F88:F89)</f>
        <v>977</v>
      </c>
      <c r="G91" s="7">
        <f>SUM(G88:G89)</f>
        <v>-743</v>
      </c>
      <c r="I91" s="7">
        <f>SUM(I88:I89)</f>
        <v>3367</v>
      </c>
      <c r="J91" s="7">
        <f>SUM(J88:J89)</f>
        <v>-968</v>
      </c>
      <c r="K91" s="42"/>
    </row>
    <row r="92" spans="1:11" ht="12.75">
      <c r="A92" s="2"/>
      <c r="B92" s="1" t="s">
        <v>121</v>
      </c>
      <c r="C92" s="1"/>
      <c r="D92" s="1"/>
      <c r="E92" s="1"/>
      <c r="F92" s="7">
        <v>99</v>
      </c>
      <c r="G92" s="7">
        <v>21</v>
      </c>
      <c r="I92" s="7">
        <v>-7</v>
      </c>
      <c r="J92" s="7">
        <v>42</v>
      </c>
      <c r="K92" s="42"/>
    </row>
    <row r="93" spans="1:11" ht="12.75">
      <c r="A93" s="2"/>
      <c r="B93" s="1" t="s">
        <v>225</v>
      </c>
      <c r="C93" s="1"/>
      <c r="D93" s="1"/>
      <c r="E93" s="1"/>
      <c r="F93" s="7">
        <v>212</v>
      </c>
      <c r="G93" s="7">
        <v>-39</v>
      </c>
      <c r="I93" s="7">
        <v>200</v>
      </c>
      <c r="J93" s="7">
        <v>-57</v>
      </c>
      <c r="K93" s="42"/>
    </row>
    <row r="94" spans="1:11" ht="12.75">
      <c r="A94" s="2"/>
      <c r="B94" s="1"/>
      <c r="C94" s="1"/>
      <c r="D94" s="1"/>
      <c r="E94" s="1"/>
      <c r="F94" s="15"/>
      <c r="G94" s="15"/>
      <c r="I94" s="15"/>
      <c r="J94" s="15"/>
      <c r="K94" s="42"/>
    </row>
    <row r="95" spans="1:11" ht="13.5" thickBot="1">
      <c r="A95" s="2"/>
      <c r="B95" s="1" t="s">
        <v>116</v>
      </c>
      <c r="C95" s="1"/>
      <c r="D95" s="1"/>
      <c r="E95" s="1"/>
      <c r="F95" s="39">
        <f>SUM(F91:F93)</f>
        <v>1288</v>
      </c>
      <c r="G95" s="39">
        <f>SUM(G91:G93)</f>
        <v>-761</v>
      </c>
      <c r="I95" s="39">
        <f>SUM(I91:I93)</f>
        <v>3560</v>
      </c>
      <c r="J95" s="39">
        <f>SUM(J91:J93)</f>
        <v>-983</v>
      </c>
      <c r="K95" s="42"/>
    </row>
    <row r="96" spans="1:5" ht="12.75">
      <c r="A96" s="2"/>
      <c r="B96" s="1"/>
      <c r="C96" s="1"/>
      <c r="D96" s="1"/>
      <c r="E96" s="1"/>
    </row>
    <row r="97" spans="1:11" ht="12.75">
      <c r="A97" s="2" t="s">
        <v>57</v>
      </c>
      <c r="B97" s="2" t="s">
        <v>47</v>
      </c>
      <c r="C97" s="1"/>
      <c r="D97" s="1"/>
      <c r="E97" s="1"/>
      <c r="F97" s="1"/>
      <c r="G97" s="11"/>
      <c r="H97" s="1"/>
      <c r="I97" s="1"/>
      <c r="J97" s="1"/>
      <c r="K97" s="1"/>
    </row>
    <row r="98" spans="1:11" ht="12.75">
      <c r="A98" s="2"/>
      <c r="B98" s="1" t="s">
        <v>342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2" t="s">
        <v>58</v>
      </c>
      <c r="B100" s="2" t="s">
        <v>129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2"/>
      <c r="B101" s="25" t="s">
        <v>152</v>
      </c>
      <c r="C101" s="25"/>
      <c r="D101" s="25"/>
      <c r="E101" s="25"/>
      <c r="F101" s="25"/>
      <c r="G101" s="25"/>
      <c r="H101" s="25"/>
      <c r="I101" s="25"/>
      <c r="J101" s="25"/>
      <c r="K101" s="1"/>
    </row>
    <row r="102" spans="1:11" ht="12.7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2" t="s">
        <v>59</v>
      </c>
      <c r="B103" s="2" t="s">
        <v>28</v>
      </c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 t="s">
        <v>110</v>
      </c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2" t="s">
        <v>60</v>
      </c>
      <c r="B106" s="2" t="s">
        <v>105</v>
      </c>
      <c r="C106" s="2"/>
      <c r="D106" s="2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 t="s">
        <v>371</v>
      </c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 t="s">
        <v>1</v>
      </c>
      <c r="C108" s="1"/>
      <c r="D108" s="1"/>
      <c r="E108" s="1"/>
      <c r="F108" s="1"/>
      <c r="G108" s="1"/>
      <c r="H108" s="1"/>
      <c r="I108" s="1"/>
      <c r="J108" s="1"/>
      <c r="K108" s="1"/>
    </row>
    <row r="109" spans="1:10" ht="12.75">
      <c r="A109" s="1"/>
      <c r="B109" s="1"/>
      <c r="C109" s="1"/>
      <c r="D109" s="1"/>
      <c r="E109" s="1"/>
      <c r="F109" s="84" t="s">
        <v>214</v>
      </c>
      <c r="G109" s="84"/>
      <c r="I109" s="84" t="s">
        <v>373</v>
      </c>
      <c r="J109" s="84"/>
    </row>
    <row r="110" spans="1:10" ht="12.75">
      <c r="A110" s="1"/>
      <c r="B110" s="1"/>
      <c r="C110" s="1"/>
      <c r="D110" s="1"/>
      <c r="E110" s="1"/>
      <c r="F110" s="43" t="s">
        <v>365</v>
      </c>
      <c r="G110" s="43" t="s">
        <v>366</v>
      </c>
      <c r="I110" s="43" t="s">
        <v>365</v>
      </c>
      <c r="J110" s="43" t="s">
        <v>366</v>
      </c>
    </row>
    <row r="111" spans="1:10" ht="12.75">
      <c r="A111" s="1"/>
      <c r="B111" s="1"/>
      <c r="C111" s="1"/>
      <c r="D111" s="1"/>
      <c r="E111" s="1"/>
      <c r="F111" s="16" t="s">
        <v>3</v>
      </c>
      <c r="G111" s="16" t="s">
        <v>3</v>
      </c>
      <c r="I111" s="16" t="s">
        <v>3</v>
      </c>
      <c r="J111" s="16" t="s">
        <v>3</v>
      </c>
    </row>
    <row r="112" spans="1:10" ht="12.75">
      <c r="A112" s="1"/>
      <c r="B112" s="1" t="s">
        <v>111</v>
      </c>
      <c r="C112" s="1"/>
      <c r="D112" s="1"/>
      <c r="E112" s="1"/>
      <c r="F112" s="16"/>
      <c r="G112" s="16"/>
      <c r="I112" s="16"/>
      <c r="J112" s="16"/>
    </row>
    <row r="113" spans="1:10" ht="12.75">
      <c r="A113" s="1"/>
      <c r="B113" s="1" t="s">
        <v>106</v>
      </c>
      <c r="C113" s="1"/>
      <c r="D113" s="1"/>
      <c r="E113" s="1"/>
      <c r="F113" s="53">
        <v>1609</v>
      </c>
      <c r="G113" s="53">
        <v>1261</v>
      </c>
      <c r="I113" s="53">
        <v>2899</v>
      </c>
      <c r="J113" s="53">
        <v>3078</v>
      </c>
    </row>
    <row r="114" spans="1:10" ht="12.75">
      <c r="A114" s="1"/>
      <c r="B114" s="1"/>
      <c r="C114" s="1"/>
      <c r="D114" s="1"/>
      <c r="E114" s="1"/>
      <c r="F114" s="53"/>
      <c r="G114" s="53"/>
      <c r="I114" s="53"/>
      <c r="J114" s="53"/>
    </row>
    <row r="115" spans="1:10" ht="12.75">
      <c r="A115" s="1"/>
      <c r="B115" s="1" t="s">
        <v>112</v>
      </c>
      <c r="C115" s="1"/>
      <c r="D115" s="1"/>
      <c r="E115" s="1"/>
      <c r="F115" s="53"/>
      <c r="G115" s="53"/>
      <c r="I115" s="53"/>
      <c r="J115" s="53"/>
    </row>
    <row r="116" spans="1:10" ht="12.75">
      <c r="A116" s="1"/>
      <c r="B116" s="1" t="s">
        <v>106</v>
      </c>
      <c r="C116" s="1"/>
      <c r="D116" s="1"/>
      <c r="E116" s="1"/>
      <c r="F116" s="53">
        <v>1970</v>
      </c>
      <c r="G116" s="53">
        <v>1829</v>
      </c>
      <c r="I116" s="53">
        <v>3646</v>
      </c>
      <c r="J116" s="53">
        <v>4401</v>
      </c>
    </row>
    <row r="117" spans="1:10" ht="12.75">
      <c r="A117" s="1" t="s">
        <v>1</v>
      </c>
      <c r="B117" s="1"/>
      <c r="C117" s="1"/>
      <c r="D117" s="1"/>
      <c r="E117" s="1"/>
      <c r="F117" s="7"/>
      <c r="G117" s="7"/>
      <c r="I117" s="7"/>
      <c r="J117" s="7"/>
    </row>
    <row r="118" spans="1:10" ht="12.75">
      <c r="A118" s="1"/>
      <c r="B118" s="1" t="s">
        <v>115</v>
      </c>
      <c r="C118" s="1"/>
      <c r="D118" s="1"/>
      <c r="E118" s="1"/>
      <c r="F118" s="7"/>
      <c r="G118" s="7"/>
      <c r="I118" s="7" t="s">
        <v>1</v>
      </c>
      <c r="J118" s="7"/>
    </row>
    <row r="119" spans="1:10" ht="12.75">
      <c r="A119" s="1"/>
      <c r="B119" s="1" t="s">
        <v>113</v>
      </c>
      <c r="C119" s="1"/>
      <c r="D119" s="1"/>
      <c r="E119" s="1"/>
      <c r="F119" s="7">
        <v>1</v>
      </c>
      <c r="G119" s="7">
        <v>89</v>
      </c>
      <c r="I119" s="7">
        <v>1</v>
      </c>
      <c r="J119" s="7">
        <v>109</v>
      </c>
    </row>
    <row r="120" spans="1:10" ht="12.75">
      <c r="A120" s="1"/>
      <c r="B120" s="1"/>
      <c r="C120" s="1"/>
      <c r="D120" s="1"/>
      <c r="E120" s="1"/>
      <c r="F120" s="7"/>
      <c r="G120" s="7"/>
      <c r="I120" s="7"/>
      <c r="J120" s="7"/>
    </row>
    <row r="121" spans="1:10" ht="12.75">
      <c r="A121" s="1"/>
      <c r="B121" s="1" t="s">
        <v>107</v>
      </c>
      <c r="C121" s="1"/>
      <c r="D121" s="1"/>
      <c r="E121" s="1"/>
      <c r="F121" s="7"/>
      <c r="G121" s="7"/>
      <c r="I121" s="7"/>
      <c r="J121" s="7"/>
    </row>
    <row r="122" spans="1:10" ht="12.75">
      <c r="A122" s="1"/>
      <c r="B122" s="1" t="s">
        <v>106</v>
      </c>
      <c r="C122" s="1"/>
      <c r="D122" s="1"/>
      <c r="E122" s="1"/>
      <c r="F122" s="7">
        <v>39</v>
      </c>
      <c r="G122" s="7">
        <v>33</v>
      </c>
      <c r="I122" s="7">
        <v>78</v>
      </c>
      <c r="J122" s="7">
        <v>63</v>
      </c>
    </row>
    <row r="123" spans="1:10" ht="12.75">
      <c r="A123" s="1"/>
      <c r="B123" s="1"/>
      <c r="C123" s="1"/>
      <c r="D123" s="1"/>
      <c r="E123" s="1"/>
      <c r="F123" s="7"/>
      <c r="G123" s="7"/>
      <c r="I123" s="7"/>
      <c r="J123" s="7"/>
    </row>
    <row r="124" spans="1:10" ht="12.75">
      <c r="A124" s="1"/>
      <c r="B124" s="1" t="s">
        <v>108</v>
      </c>
      <c r="C124" s="1"/>
      <c r="D124" s="1"/>
      <c r="E124" s="1"/>
      <c r="F124" s="7"/>
      <c r="G124" s="7"/>
      <c r="I124" s="7"/>
      <c r="J124" s="7"/>
    </row>
    <row r="125" spans="1:10" ht="12.75">
      <c r="A125" s="1"/>
      <c r="B125" s="1" t="s">
        <v>106</v>
      </c>
      <c r="C125" s="1"/>
      <c r="D125" s="1"/>
      <c r="E125" s="1"/>
      <c r="F125" s="7">
        <v>6</v>
      </c>
      <c r="G125" s="7">
        <v>6</v>
      </c>
      <c r="I125" s="7">
        <v>12</v>
      </c>
      <c r="J125" s="7">
        <v>12</v>
      </c>
    </row>
    <row r="126" spans="1:10" ht="12.75">
      <c r="A126" s="1"/>
      <c r="B126" s="1"/>
      <c r="C126" s="1"/>
      <c r="D126" s="1"/>
      <c r="E126" s="1"/>
      <c r="F126" s="7"/>
      <c r="G126" s="7"/>
      <c r="I126" s="7"/>
      <c r="J126" s="7"/>
    </row>
    <row r="127" spans="1:10" ht="12.75">
      <c r="A127" s="1"/>
      <c r="B127" s="1" t="s">
        <v>146</v>
      </c>
      <c r="C127" s="1"/>
      <c r="D127" s="1"/>
      <c r="E127" s="1"/>
      <c r="F127" s="7"/>
      <c r="G127" s="7"/>
      <c r="I127" s="7"/>
      <c r="J127" s="7"/>
    </row>
    <row r="128" spans="1:10" ht="12.75">
      <c r="A128" s="1"/>
      <c r="B128" s="1" t="s">
        <v>147</v>
      </c>
      <c r="C128" s="1"/>
      <c r="D128" s="1"/>
      <c r="E128" s="1"/>
      <c r="F128" s="7">
        <v>90</v>
      </c>
      <c r="G128" s="7">
        <v>90</v>
      </c>
      <c r="I128" s="7">
        <v>180</v>
      </c>
      <c r="J128" s="7">
        <v>180</v>
      </c>
    </row>
    <row r="129" spans="1:11" ht="12.75">
      <c r="A129" s="1"/>
      <c r="B129" s="1"/>
      <c r="C129" s="1"/>
      <c r="D129" s="1"/>
      <c r="E129" s="1"/>
      <c r="G129" s="7"/>
      <c r="J129" s="7"/>
      <c r="K129" s="1"/>
    </row>
    <row r="130" spans="1:11" ht="12.75">
      <c r="A130" s="1"/>
      <c r="B130" s="1" t="s">
        <v>297</v>
      </c>
      <c r="C130" s="1"/>
      <c r="D130" s="1"/>
      <c r="E130" s="1"/>
      <c r="G130" s="7"/>
      <c r="J130" s="7"/>
      <c r="K130" s="1"/>
    </row>
    <row r="131" spans="1:11" ht="12.75">
      <c r="A131" s="1"/>
      <c r="B131" s="1" t="s">
        <v>298</v>
      </c>
      <c r="C131" s="1"/>
      <c r="D131" s="1"/>
      <c r="E131" s="1"/>
      <c r="F131" s="1">
        <v>686</v>
      </c>
      <c r="G131" s="7">
        <v>0</v>
      </c>
      <c r="I131" s="1">
        <v>927</v>
      </c>
      <c r="J131" s="7">
        <v>0</v>
      </c>
      <c r="K131" s="1"/>
    </row>
    <row r="132" spans="1:11" ht="12.75">
      <c r="A132" s="1"/>
      <c r="B132" s="1"/>
      <c r="C132" s="1"/>
      <c r="D132" s="1"/>
      <c r="E132" s="1"/>
      <c r="G132" s="7"/>
      <c r="H132" s="7"/>
      <c r="J132" s="7"/>
      <c r="K132" s="1"/>
    </row>
    <row r="133" spans="1:11" ht="12.75">
      <c r="A133" s="1"/>
      <c r="B133" s="1" t="s">
        <v>376</v>
      </c>
      <c r="C133" s="1"/>
      <c r="D133" s="1"/>
      <c r="E133" s="1"/>
      <c r="G133" s="7"/>
      <c r="H133" s="7"/>
      <c r="J133" s="7"/>
      <c r="K133" s="1"/>
    </row>
    <row r="134" spans="1:11" ht="12.75">
      <c r="A134" s="1"/>
      <c r="B134" s="1" t="s">
        <v>377</v>
      </c>
      <c r="C134" s="1"/>
      <c r="D134" s="1"/>
      <c r="E134" s="1"/>
      <c r="F134" s="7">
        <v>1416</v>
      </c>
      <c r="G134" s="7">
        <v>0</v>
      </c>
      <c r="H134" s="7"/>
      <c r="I134" s="7">
        <v>3371</v>
      </c>
      <c r="J134" s="7">
        <v>0</v>
      </c>
      <c r="K134" s="1"/>
    </row>
    <row r="135" spans="1:11" ht="12.75">
      <c r="A135" s="1"/>
      <c r="B135" s="1"/>
      <c r="C135" s="1"/>
      <c r="D135" s="1"/>
      <c r="E135" s="1"/>
      <c r="G135" s="7"/>
      <c r="H135" s="7"/>
      <c r="J135" s="7"/>
      <c r="K135" s="1"/>
    </row>
    <row r="136" spans="1:11" ht="12.75">
      <c r="A136" s="1"/>
      <c r="B136" s="1" t="s">
        <v>303</v>
      </c>
      <c r="C136" s="1"/>
      <c r="D136" s="1"/>
      <c r="E136" s="1"/>
      <c r="F136" s="7"/>
      <c r="G136" s="1"/>
      <c r="H136" s="1"/>
      <c r="I136" s="7"/>
      <c r="J136" s="7"/>
      <c r="K136" s="1"/>
    </row>
    <row r="137" spans="1:11" ht="12.75">
      <c r="A137" s="1"/>
      <c r="B137" s="1" t="s">
        <v>302</v>
      </c>
      <c r="C137" s="1"/>
      <c r="D137" s="1"/>
      <c r="E137" s="1"/>
      <c r="F137" s="7"/>
      <c r="G137" s="1"/>
      <c r="H137" s="1"/>
      <c r="I137" s="7"/>
      <c r="J137" s="7"/>
      <c r="K137" s="1"/>
    </row>
    <row r="138" spans="1:11" ht="12.75">
      <c r="A138" s="1"/>
      <c r="B138" s="1"/>
      <c r="C138" s="1"/>
      <c r="D138" s="1"/>
      <c r="E138" s="1"/>
      <c r="F138" s="7"/>
      <c r="G138" s="1"/>
      <c r="H138" s="1"/>
      <c r="I138" s="7"/>
      <c r="J138" s="7"/>
      <c r="K138" s="1"/>
    </row>
    <row r="139" spans="1:11" ht="12.75">
      <c r="A139" s="2" t="s">
        <v>171</v>
      </c>
      <c r="B139" s="2" t="s">
        <v>172</v>
      </c>
      <c r="C139" s="1"/>
      <c r="D139" s="1"/>
      <c r="E139" s="1"/>
      <c r="F139" s="7"/>
      <c r="G139" s="1"/>
      <c r="H139" s="1"/>
      <c r="I139" s="7"/>
      <c r="J139" s="7"/>
      <c r="K139" s="1"/>
    </row>
    <row r="140" spans="1:11" ht="12.75">
      <c r="A140" s="1"/>
      <c r="B140" s="1" t="s">
        <v>176</v>
      </c>
      <c r="C140" s="1"/>
      <c r="D140" s="1"/>
      <c r="E140" s="1"/>
      <c r="F140" s="7"/>
      <c r="G140" s="1"/>
      <c r="H140" s="1"/>
      <c r="I140" s="7"/>
      <c r="J140" s="7"/>
      <c r="K140" s="1"/>
    </row>
    <row r="141" spans="1:11" ht="12.75">
      <c r="A141" s="1"/>
      <c r="B141" s="1"/>
      <c r="C141" s="1"/>
      <c r="D141" s="1"/>
      <c r="E141" s="1"/>
      <c r="F141" s="7"/>
      <c r="H141" s="16" t="s">
        <v>174</v>
      </c>
      <c r="I141" s="7"/>
      <c r="J141" s="7"/>
      <c r="K141" s="1"/>
    </row>
    <row r="142" spans="1:11" ht="12.75">
      <c r="A142" s="1"/>
      <c r="B142" s="1"/>
      <c r="C142" s="1"/>
      <c r="D142" s="1"/>
      <c r="E142" s="1"/>
      <c r="F142" s="7"/>
      <c r="H142" s="48">
        <v>42277</v>
      </c>
      <c r="I142" s="7"/>
      <c r="J142" s="7"/>
      <c r="K142" s="1"/>
    </row>
    <row r="143" spans="1:11" ht="12.75">
      <c r="A143" s="1"/>
      <c r="B143" s="1"/>
      <c r="C143" s="1"/>
      <c r="D143" s="1"/>
      <c r="E143" s="1"/>
      <c r="F143" s="7"/>
      <c r="H143" s="48" t="s">
        <v>3</v>
      </c>
      <c r="I143" s="7"/>
      <c r="J143" s="7"/>
      <c r="K143" s="1"/>
    </row>
    <row r="144" spans="1:11" ht="12.75">
      <c r="A144" s="1"/>
      <c r="B144" s="1" t="s">
        <v>175</v>
      </c>
      <c r="C144" s="1"/>
      <c r="D144" s="1"/>
      <c r="E144" s="1"/>
      <c r="F144" s="7"/>
      <c r="H144" s="1"/>
      <c r="I144" s="7"/>
      <c r="J144" s="7"/>
      <c r="K144" s="1"/>
    </row>
    <row r="145" spans="1:11" ht="12.75">
      <c r="A145" s="1"/>
      <c r="B145" s="1" t="s">
        <v>173</v>
      </c>
      <c r="C145" s="1"/>
      <c r="D145" s="1"/>
      <c r="E145" s="1"/>
      <c r="F145" s="7"/>
      <c r="H145" s="63">
        <v>0</v>
      </c>
      <c r="I145" s="7"/>
      <c r="J145" s="7"/>
      <c r="K145" s="1"/>
    </row>
    <row r="146" spans="1:11" ht="12.75">
      <c r="A146" s="1"/>
      <c r="B146" s="1"/>
      <c r="C146" s="1"/>
      <c r="D146" s="1"/>
      <c r="E146" s="1"/>
      <c r="F146" s="7"/>
      <c r="G146" s="69"/>
      <c r="H146" s="1"/>
      <c r="I146" s="7"/>
      <c r="J146" s="7"/>
      <c r="K146" s="1"/>
    </row>
    <row r="147" spans="1:11" ht="12.75">
      <c r="A147" s="1"/>
      <c r="B147" s="1" t="s">
        <v>234</v>
      </c>
      <c r="C147" s="1"/>
      <c r="D147" s="1"/>
      <c r="E147" s="1"/>
      <c r="F147" s="7"/>
      <c r="G147" s="69"/>
      <c r="H147" s="1"/>
      <c r="I147" s="7"/>
      <c r="J147" s="7"/>
      <c r="K147" s="1"/>
    </row>
    <row r="148" spans="1:11" ht="12.75">
      <c r="A148" s="1"/>
      <c r="B148" s="1"/>
      <c r="C148" s="1"/>
      <c r="D148" s="1"/>
      <c r="E148" s="1"/>
      <c r="F148" s="7"/>
      <c r="G148" s="1"/>
      <c r="H148" s="1"/>
      <c r="I148" s="7"/>
      <c r="J148" s="7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2" t="s">
        <v>61</v>
      </c>
      <c r="B150" s="2" t="s">
        <v>218</v>
      </c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2" t="s">
        <v>219</v>
      </c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2" t="s">
        <v>62</v>
      </c>
      <c r="B153" s="2" t="s">
        <v>121</v>
      </c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2"/>
      <c r="B154" s="2"/>
      <c r="C154" s="1"/>
      <c r="D154" s="1"/>
      <c r="E154" s="1"/>
      <c r="F154" s="1"/>
      <c r="G154" s="52" t="s">
        <v>2</v>
      </c>
      <c r="H154" s="52" t="s">
        <v>2</v>
      </c>
      <c r="J154" s="1"/>
      <c r="K154" s="1"/>
    </row>
    <row r="155" spans="1:11" ht="12.75">
      <c r="A155" s="2"/>
      <c r="B155" s="2"/>
      <c r="C155" s="1"/>
      <c r="D155" s="1"/>
      <c r="E155" s="1"/>
      <c r="F155" s="1"/>
      <c r="G155" s="52" t="s">
        <v>367</v>
      </c>
      <c r="H155" s="52" t="s">
        <v>367</v>
      </c>
      <c r="J155" s="1"/>
      <c r="K155" s="1"/>
    </row>
    <row r="156" spans="1:11" ht="12.75">
      <c r="A156" s="2"/>
      <c r="C156" s="1"/>
      <c r="D156" s="1"/>
      <c r="E156" s="1"/>
      <c r="G156" s="59" t="s">
        <v>365</v>
      </c>
      <c r="H156" s="59" t="s">
        <v>366</v>
      </c>
      <c r="J156" s="1"/>
      <c r="K156" s="1"/>
    </row>
    <row r="157" spans="1:11" ht="12.75">
      <c r="A157" s="2"/>
      <c r="C157" s="1"/>
      <c r="D157" s="1"/>
      <c r="E157" s="1"/>
      <c r="G157" s="16" t="s">
        <v>3</v>
      </c>
      <c r="H157" s="16" t="s">
        <v>3</v>
      </c>
      <c r="J157" s="1"/>
      <c r="K157" s="1"/>
    </row>
    <row r="158" spans="1:11" ht="12.75">
      <c r="A158" s="2"/>
      <c r="B158" s="1" t="s">
        <v>78</v>
      </c>
      <c r="C158" s="1"/>
      <c r="D158" s="1"/>
      <c r="E158" s="1"/>
      <c r="G158" s="7">
        <v>61</v>
      </c>
      <c r="H158" s="7">
        <v>0</v>
      </c>
      <c r="J158" s="1"/>
      <c r="K158" s="1"/>
    </row>
    <row r="159" spans="1:11" ht="12.75">
      <c r="A159" s="2"/>
      <c r="B159" s="1" t="s">
        <v>244</v>
      </c>
      <c r="C159" s="1"/>
      <c r="D159" s="1"/>
      <c r="E159" s="1"/>
      <c r="G159" s="7">
        <v>0</v>
      </c>
      <c r="H159" s="7">
        <v>0</v>
      </c>
      <c r="J159" s="1"/>
      <c r="K159" s="1"/>
    </row>
    <row r="160" spans="1:11" ht="12.75">
      <c r="A160" s="2"/>
      <c r="B160" s="1" t="s">
        <v>77</v>
      </c>
      <c r="C160" s="1"/>
      <c r="D160" s="1"/>
      <c r="E160" s="1"/>
      <c r="G160" s="7">
        <v>-54</v>
      </c>
      <c r="H160" s="7">
        <v>-42</v>
      </c>
      <c r="J160" s="1"/>
      <c r="K160" s="1"/>
    </row>
    <row r="161" spans="1:11" ht="12.75">
      <c r="A161" s="2"/>
      <c r="B161" s="2"/>
      <c r="C161" s="1"/>
      <c r="D161" s="1"/>
      <c r="E161" s="1"/>
      <c r="G161" s="15"/>
      <c r="H161" s="15"/>
      <c r="J161" s="1"/>
      <c r="K161" s="1"/>
    </row>
    <row r="162" spans="1:11" ht="12.75">
      <c r="A162" s="2"/>
      <c r="B162" s="1" t="s">
        <v>145</v>
      </c>
      <c r="C162" s="1"/>
      <c r="D162" s="1"/>
      <c r="E162" s="1"/>
      <c r="G162" s="8">
        <f>SUM(G158:G160)</f>
        <v>7</v>
      </c>
      <c r="H162" s="8">
        <f>SUM(H158:H160)</f>
        <v>-42</v>
      </c>
      <c r="J162" s="1"/>
      <c r="K162" s="1"/>
    </row>
    <row r="163" spans="1:11" ht="12.75">
      <c r="A163" s="2"/>
      <c r="B163" s="1"/>
      <c r="C163" s="1"/>
      <c r="D163" s="1"/>
      <c r="E163" s="1"/>
      <c r="G163" s="10"/>
      <c r="H163" s="10"/>
      <c r="J163" s="1"/>
      <c r="K163" s="1"/>
    </row>
    <row r="164" spans="1:11" ht="12.75">
      <c r="A164" s="2" t="s">
        <v>63</v>
      </c>
      <c r="B164" s="2" t="s">
        <v>18</v>
      </c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 t="s">
        <v>178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 t="s">
        <v>1</v>
      </c>
      <c r="C166" s="1"/>
      <c r="D166" s="1" t="s">
        <v>1</v>
      </c>
      <c r="E166" s="1"/>
      <c r="F166" s="1"/>
      <c r="G166" s="1"/>
      <c r="H166" s="1"/>
      <c r="I166" s="1"/>
      <c r="J166" s="1"/>
      <c r="K166" s="1"/>
    </row>
    <row r="167" spans="1:11" ht="12.75">
      <c r="A167" s="2" t="s">
        <v>64</v>
      </c>
      <c r="B167" s="2" t="s">
        <v>19</v>
      </c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2"/>
      <c r="B168" s="1" t="s">
        <v>20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 t="s">
        <v>65</v>
      </c>
      <c r="B170" s="2" t="s">
        <v>21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2"/>
      <c r="B171" s="25" t="s">
        <v>220</v>
      </c>
      <c r="C171" s="65"/>
      <c r="D171" s="25"/>
      <c r="E171" s="25"/>
      <c r="F171" s="25"/>
      <c r="G171" s="25"/>
      <c r="H171" s="25"/>
      <c r="I171" s="25"/>
      <c r="J171" s="25"/>
      <c r="K171" s="1"/>
    </row>
    <row r="172" spans="1:10" ht="12.75">
      <c r="A172" s="2"/>
      <c r="B172" s="25"/>
      <c r="C172" s="67"/>
      <c r="D172" s="25"/>
      <c r="E172" s="25"/>
      <c r="F172" s="25"/>
      <c r="G172" s="25"/>
      <c r="H172" s="25"/>
      <c r="I172" s="25"/>
      <c r="J172" s="25"/>
    </row>
    <row r="173" spans="1:11" ht="12.75">
      <c r="A173" s="2" t="s">
        <v>66</v>
      </c>
      <c r="B173" s="2" t="s">
        <v>23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2"/>
      <c r="B174" s="1" t="s">
        <v>135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2"/>
      <c r="B175" s="1"/>
      <c r="C175" s="1"/>
      <c r="G175" s="48">
        <v>42277</v>
      </c>
      <c r="H175" s="48">
        <v>42094</v>
      </c>
      <c r="J175" s="1"/>
      <c r="K175" s="1"/>
    </row>
    <row r="176" spans="1:11" ht="12.75">
      <c r="A176" s="2"/>
      <c r="E176" s="16"/>
      <c r="G176" s="16" t="s">
        <v>3</v>
      </c>
      <c r="H176" s="16" t="s">
        <v>3</v>
      </c>
      <c r="J176" s="1"/>
      <c r="K176" s="1"/>
    </row>
    <row r="177" spans="1:11" ht="12.75">
      <c r="A177" s="2"/>
      <c r="B177" s="19" t="s">
        <v>133</v>
      </c>
      <c r="C177" s="19"/>
      <c r="D177" s="20"/>
      <c r="E177" s="16"/>
      <c r="G177" s="16"/>
      <c r="H177" s="16"/>
      <c r="J177" s="1"/>
      <c r="K177" s="1"/>
    </row>
    <row r="178" spans="1:11" ht="12.75">
      <c r="A178" s="2"/>
      <c r="B178" s="1" t="s">
        <v>24</v>
      </c>
      <c r="C178" s="1"/>
      <c r="D178" s="16"/>
      <c r="E178" s="16"/>
      <c r="G178" s="21">
        <v>558</v>
      </c>
      <c r="H178" s="21">
        <v>512</v>
      </c>
      <c r="J178" s="1"/>
      <c r="K178" s="1"/>
    </row>
    <row r="179" spans="1:11" ht="12.75">
      <c r="A179" s="2"/>
      <c r="B179" s="1" t="s">
        <v>25</v>
      </c>
      <c r="C179" s="1"/>
      <c r="D179" s="16"/>
      <c r="E179" s="16"/>
      <c r="G179" s="21">
        <v>2741</v>
      </c>
      <c r="H179" s="21">
        <v>2447</v>
      </c>
      <c r="J179" s="1"/>
      <c r="K179" s="1"/>
    </row>
    <row r="180" spans="1:11" ht="12.75">
      <c r="A180" s="2"/>
      <c r="B180" s="1" t="s">
        <v>26</v>
      </c>
      <c r="C180" s="1"/>
      <c r="D180" s="16"/>
      <c r="E180" s="16"/>
      <c r="G180" s="23">
        <v>247</v>
      </c>
      <c r="H180" s="23">
        <v>265</v>
      </c>
      <c r="J180" s="1"/>
      <c r="K180" s="1"/>
    </row>
    <row r="181" spans="1:11" ht="12.75">
      <c r="A181" s="2"/>
      <c r="B181" s="1" t="s">
        <v>235</v>
      </c>
      <c r="C181" s="1"/>
      <c r="D181" s="16"/>
      <c r="E181" s="16"/>
      <c r="G181" s="23">
        <v>992</v>
      </c>
      <c r="H181" s="23">
        <v>963</v>
      </c>
      <c r="J181" s="1"/>
      <c r="K181" s="1"/>
    </row>
    <row r="182" spans="1:11" ht="12.75">
      <c r="A182" s="2"/>
      <c r="B182" s="1" t="s">
        <v>208</v>
      </c>
      <c r="C182" s="1"/>
      <c r="D182" s="16"/>
      <c r="E182" s="16"/>
      <c r="G182" s="23">
        <v>1555</v>
      </c>
      <c r="H182" s="23">
        <v>1227</v>
      </c>
      <c r="J182" s="1"/>
      <c r="K182" s="1"/>
    </row>
    <row r="183" spans="1:11" ht="12.75">
      <c r="A183" s="2"/>
      <c r="B183" s="1" t="s">
        <v>1</v>
      </c>
      <c r="C183" s="1"/>
      <c r="D183" s="16"/>
      <c r="E183" s="16"/>
      <c r="G183" s="64">
        <f>SUM(G178:G182)</f>
        <v>6093</v>
      </c>
      <c r="H183" s="64">
        <f>SUM(H178:H182)</f>
        <v>5414</v>
      </c>
      <c r="J183" s="1"/>
      <c r="K183" s="1"/>
    </row>
    <row r="184" spans="1:11" ht="12.75">
      <c r="A184" s="2"/>
      <c r="B184" s="1"/>
      <c r="C184" s="1"/>
      <c r="D184" s="16"/>
      <c r="E184" s="16"/>
      <c r="G184" s="22" t="s">
        <v>1</v>
      </c>
      <c r="H184" s="22" t="s">
        <v>1</v>
      </c>
      <c r="J184" s="1"/>
      <c r="K184" s="1"/>
    </row>
    <row r="185" spans="1:11" ht="12.75">
      <c r="A185" s="29"/>
      <c r="B185" s="19" t="s">
        <v>134</v>
      </c>
      <c r="C185" s="19"/>
      <c r="D185" s="20"/>
      <c r="E185" s="16"/>
      <c r="G185" s="22"/>
      <c r="H185" s="22"/>
      <c r="J185" s="1"/>
      <c r="K185" s="1"/>
    </row>
    <row r="186" spans="1:11" ht="12.75">
      <c r="A186" s="29"/>
      <c r="B186" s="1" t="s">
        <v>27</v>
      </c>
      <c r="C186" s="1"/>
      <c r="D186" s="16"/>
      <c r="E186" s="16"/>
      <c r="G186" s="23">
        <v>903</v>
      </c>
      <c r="H186" s="23">
        <v>1029</v>
      </c>
      <c r="J186" s="1"/>
      <c r="K186" s="1"/>
    </row>
    <row r="187" spans="1:11" ht="12.75">
      <c r="A187" s="29"/>
      <c r="B187" s="1" t="s">
        <v>235</v>
      </c>
      <c r="C187" s="1"/>
      <c r="D187" s="16"/>
      <c r="E187" s="16"/>
      <c r="G187" s="23">
        <v>2253</v>
      </c>
      <c r="H187" s="23">
        <v>2761</v>
      </c>
      <c r="J187" s="1"/>
      <c r="K187" s="1"/>
    </row>
    <row r="188" spans="1:11" ht="12.75">
      <c r="A188" s="29"/>
      <c r="B188" s="1"/>
      <c r="C188" s="1"/>
      <c r="D188" s="16"/>
      <c r="E188" s="16"/>
      <c r="G188" s="64">
        <f>SUM(G186:G187)</f>
        <v>3156</v>
      </c>
      <c r="H188" s="64">
        <f>SUM(H186:H187)</f>
        <v>3790</v>
      </c>
      <c r="J188" s="1"/>
      <c r="K188" s="1"/>
    </row>
    <row r="189" spans="1:11" ht="12.75">
      <c r="A189" s="2"/>
      <c r="B189" s="1"/>
      <c r="C189" s="1"/>
      <c r="F189" s="10"/>
      <c r="G189" s="1"/>
      <c r="H189" s="1"/>
      <c r="I189" s="1"/>
      <c r="J189" s="1"/>
      <c r="K189" s="1"/>
    </row>
    <row r="190" spans="1:11" ht="12.75">
      <c r="A190" s="2" t="s">
        <v>67</v>
      </c>
      <c r="B190" s="2" t="s">
        <v>29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 t="s">
        <v>30</v>
      </c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 t="s">
        <v>68</v>
      </c>
      <c r="B193" s="2" t="s">
        <v>31</v>
      </c>
      <c r="C193" s="1"/>
      <c r="D193" s="30"/>
      <c r="E193" s="1"/>
      <c r="F193" s="1"/>
      <c r="G193" s="1"/>
      <c r="H193" s="1"/>
      <c r="I193" s="1"/>
      <c r="J193" s="1"/>
      <c r="K193" s="1"/>
    </row>
    <row r="194" spans="1:11" ht="12.75">
      <c r="A194" s="2"/>
      <c r="B194" s="24" t="s">
        <v>368</v>
      </c>
      <c r="C194" s="1"/>
      <c r="D194" s="1"/>
      <c r="E194" s="25"/>
      <c r="F194" s="1"/>
      <c r="G194" s="25"/>
      <c r="H194" s="25"/>
      <c r="I194" s="1"/>
      <c r="J194" s="1"/>
      <c r="K194" s="1"/>
    </row>
    <row r="195" spans="1:11" ht="12.75">
      <c r="A195" s="2"/>
      <c r="B195" s="24"/>
      <c r="C195" s="1"/>
      <c r="D195" s="1"/>
      <c r="E195" s="25"/>
      <c r="F195" s="1"/>
      <c r="G195" s="25"/>
      <c r="H195" s="25"/>
      <c r="I195" s="1"/>
      <c r="J195" s="1"/>
      <c r="K195" s="1"/>
    </row>
    <row r="196" spans="1:11" ht="12.75">
      <c r="A196" s="26" t="s">
        <v>69</v>
      </c>
      <c r="B196" s="26" t="s">
        <v>33</v>
      </c>
      <c r="C196" s="25"/>
      <c r="D196" s="25"/>
      <c r="E196" s="25"/>
      <c r="K196" s="25"/>
    </row>
    <row r="197" spans="1:10" ht="12.75">
      <c r="A197" s="26"/>
      <c r="B197" s="26"/>
      <c r="C197" s="25"/>
      <c r="D197" s="25"/>
      <c r="E197" s="25"/>
      <c r="F197" s="25" t="s">
        <v>215</v>
      </c>
      <c r="G197" s="25"/>
      <c r="I197" s="25" t="s">
        <v>370</v>
      </c>
      <c r="J197" s="25"/>
    </row>
    <row r="198" spans="1:10" ht="12.75">
      <c r="A198" s="26"/>
      <c r="B198" s="26"/>
      <c r="C198" s="25"/>
      <c r="D198" s="25"/>
      <c r="F198" s="54" t="s">
        <v>369</v>
      </c>
      <c r="G198" s="54" t="s">
        <v>336</v>
      </c>
      <c r="I198" s="54" t="s">
        <v>336</v>
      </c>
      <c r="J198" s="54" t="s">
        <v>245</v>
      </c>
    </row>
    <row r="199" spans="1:10" ht="12.75">
      <c r="A199" s="26"/>
      <c r="B199" s="26"/>
      <c r="C199" s="25"/>
      <c r="D199" s="25"/>
      <c r="F199" s="61">
        <v>42248</v>
      </c>
      <c r="G199" s="61">
        <v>42156</v>
      </c>
      <c r="I199" s="61">
        <v>42248</v>
      </c>
      <c r="J199" s="61">
        <v>41883</v>
      </c>
    </row>
    <row r="200" spans="1:10" ht="12.75">
      <c r="A200" s="26"/>
      <c r="B200" s="26"/>
      <c r="C200" s="25"/>
      <c r="D200" s="25"/>
      <c r="F200" s="61"/>
      <c r="G200" s="61"/>
      <c r="I200" s="61"/>
      <c r="J200" s="61" t="s">
        <v>1</v>
      </c>
    </row>
    <row r="201" spans="1:10" ht="12.75">
      <c r="A201" s="26"/>
      <c r="B201" s="26"/>
      <c r="C201" s="25"/>
      <c r="D201" s="25"/>
      <c r="F201" s="54" t="s">
        <v>3</v>
      </c>
      <c r="G201" s="54" t="s">
        <v>3</v>
      </c>
      <c r="I201" s="54" t="s">
        <v>3</v>
      </c>
      <c r="J201" s="54" t="s">
        <v>3</v>
      </c>
    </row>
    <row r="202" spans="1:10" ht="12.75">
      <c r="A202" s="26"/>
      <c r="B202" s="55" t="s">
        <v>150</v>
      </c>
      <c r="C202" s="25"/>
      <c r="D202" s="25"/>
      <c r="F202" s="54"/>
      <c r="G202" s="54"/>
      <c r="I202" s="54"/>
      <c r="J202" s="54"/>
    </row>
    <row r="203" spans="1:10" ht="12.75">
      <c r="A203" s="26"/>
      <c r="B203" s="25" t="s">
        <v>148</v>
      </c>
      <c r="C203" s="25"/>
      <c r="D203" s="25"/>
      <c r="F203" s="7">
        <v>15657</v>
      </c>
      <c r="G203" s="7">
        <v>14683</v>
      </c>
      <c r="I203" s="7">
        <v>30340</v>
      </c>
      <c r="J203" s="7">
        <v>29999</v>
      </c>
    </row>
    <row r="204" spans="1:10" ht="12.75">
      <c r="A204" s="26"/>
      <c r="B204" s="25" t="s">
        <v>38</v>
      </c>
      <c r="C204" s="25"/>
      <c r="D204" s="25"/>
      <c r="F204" s="7">
        <v>384</v>
      </c>
      <c r="G204" s="7">
        <v>7356</v>
      </c>
      <c r="I204" s="7">
        <v>7740</v>
      </c>
      <c r="J204" s="7">
        <v>1643</v>
      </c>
    </row>
    <row r="205" spans="1:10" ht="12.75">
      <c r="A205" s="26"/>
      <c r="B205" s="25" t="s">
        <v>149</v>
      </c>
      <c r="C205" s="25"/>
      <c r="D205" s="25"/>
      <c r="F205" s="8">
        <v>0</v>
      </c>
      <c r="G205" s="8">
        <v>0</v>
      </c>
      <c r="I205" s="8"/>
      <c r="J205" s="8">
        <v>0</v>
      </c>
    </row>
    <row r="206" spans="1:10" ht="12.75">
      <c r="A206" s="26"/>
      <c r="B206" s="26"/>
      <c r="C206" s="25"/>
      <c r="D206" s="25"/>
      <c r="F206" s="57"/>
      <c r="G206" s="57"/>
      <c r="I206" s="57"/>
      <c r="J206" s="57"/>
    </row>
    <row r="207" spans="1:10" ht="12.75">
      <c r="A207" s="26"/>
      <c r="B207" s="25" t="s">
        <v>151</v>
      </c>
      <c r="C207" s="25"/>
      <c r="D207" s="25"/>
      <c r="F207" s="58">
        <f>SUM(F203:F206)</f>
        <v>16041</v>
      </c>
      <c r="G207" s="58">
        <f>SUM(G203:G206)</f>
        <v>22039</v>
      </c>
      <c r="I207" s="58">
        <f>SUM(I203:I206)</f>
        <v>38080</v>
      </c>
      <c r="J207" s="58">
        <f>SUM(J203:J206)</f>
        <v>31642</v>
      </c>
    </row>
    <row r="208" spans="1:10" ht="12.75">
      <c r="A208" s="26"/>
      <c r="B208" s="26"/>
      <c r="C208" s="25"/>
      <c r="D208" s="25"/>
      <c r="F208" s="25"/>
      <c r="G208" s="25"/>
      <c r="I208" s="25"/>
      <c r="J208" s="25"/>
    </row>
    <row r="209" spans="1:10" ht="12.75">
      <c r="A209" s="26"/>
      <c r="B209" s="55" t="s">
        <v>189</v>
      </c>
      <c r="C209" s="25"/>
      <c r="D209" s="25"/>
      <c r="F209" s="25"/>
      <c r="G209" s="25"/>
      <c r="I209" s="25"/>
      <c r="J209" s="25"/>
    </row>
    <row r="210" spans="1:10" ht="12.75">
      <c r="A210" s="26"/>
      <c r="B210" s="25" t="s">
        <v>153</v>
      </c>
      <c r="C210" s="25"/>
      <c r="D210" s="25"/>
      <c r="F210" s="56">
        <v>2116</v>
      </c>
      <c r="G210" s="56">
        <v>585</v>
      </c>
      <c r="I210" s="56">
        <v>1089</v>
      </c>
      <c r="J210" s="56">
        <v>-7</v>
      </c>
    </row>
    <row r="211" spans="1:10" ht="12.75">
      <c r="A211" s="26"/>
      <c r="B211" s="25" t="s">
        <v>38</v>
      </c>
      <c r="C211" s="25"/>
      <c r="D211" s="25"/>
      <c r="F211" s="56">
        <v>-929</v>
      </c>
      <c r="G211" s="56">
        <v>2018</v>
      </c>
      <c r="I211" s="56">
        <v>2701</v>
      </c>
      <c r="J211" s="56">
        <v>-555</v>
      </c>
    </row>
    <row r="212" spans="1:10" ht="12.75">
      <c r="A212" s="26"/>
      <c r="B212" s="25" t="s">
        <v>149</v>
      </c>
      <c r="C212" s="25"/>
      <c r="D212" s="25"/>
      <c r="F212" s="56">
        <v>-210</v>
      </c>
      <c r="G212" s="56">
        <v>-213</v>
      </c>
      <c r="I212" s="56">
        <v>-423</v>
      </c>
      <c r="J212" s="56">
        <v>-406</v>
      </c>
    </row>
    <row r="213" spans="1:10" ht="12.75">
      <c r="A213" s="26"/>
      <c r="B213" s="26"/>
      <c r="C213" s="25"/>
      <c r="D213" s="25"/>
      <c r="F213" s="57"/>
      <c r="G213" s="57"/>
      <c r="I213" s="57"/>
      <c r="J213" s="57"/>
    </row>
    <row r="214" spans="1:10" ht="12.75">
      <c r="A214" s="26"/>
      <c r="B214" s="25" t="s">
        <v>190</v>
      </c>
      <c r="C214" s="25"/>
      <c r="D214" s="25"/>
      <c r="F214" s="58">
        <f>SUM(F210:F213)</f>
        <v>977</v>
      </c>
      <c r="G214" s="58">
        <f>SUM(G210:G213)</f>
        <v>2390</v>
      </c>
      <c r="I214" s="58">
        <f>SUM(I210:I213)</f>
        <v>3367</v>
      </c>
      <c r="J214" s="58">
        <f>SUM(J210:J213)</f>
        <v>-968</v>
      </c>
    </row>
    <row r="215" spans="1:9" ht="12.75">
      <c r="A215" s="26"/>
      <c r="B215" s="25"/>
      <c r="C215" s="25"/>
      <c r="D215" s="25"/>
      <c r="F215" s="62"/>
      <c r="G215" s="62"/>
      <c r="I215" s="62"/>
    </row>
    <row r="216" spans="1:11" ht="12.75">
      <c r="A216" s="26"/>
      <c r="B216" s="55" t="s">
        <v>154</v>
      </c>
      <c r="C216" s="25"/>
      <c r="D216" s="25"/>
      <c r="E216" s="25"/>
      <c r="F216" s="25"/>
      <c r="G216" s="25"/>
      <c r="H216" s="25"/>
      <c r="I216" s="25"/>
      <c r="K216" s="25"/>
    </row>
    <row r="217" spans="1:11" ht="12.75">
      <c r="A217" s="26"/>
      <c r="B217" s="25" t="s">
        <v>375</v>
      </c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.75">
      <c r="A218" s="26"/>
      <c r="B218" s="25" t="s">
        <v>346</v>
      </c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.75">
      <c r="A219" s="26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.75">
      <c r="A220" s="26"/>
      <c r="B220" s="25" t="s">
        <v>394</v>
      </c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.75">
      <c r="A221" s="26"/>
      <c r="B221" s="25" t="s">
        <v>396</v>
      </c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.75">
      <c r="A222" s="26"/>
      <c r="B222" s="25" t="s">
        <v>395</v>
      </c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.75">
      <c r="A223" s="26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.75">
      <c r="A224" s="26"/>
      <c r="B224" s="25" t="s">
        <v>378</v>
      </c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.75">
      <c r="A225" s="26"/>
      <c r="B225" s="25" t="s">
        <v>379</v>
      </c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.75">
      <c r="A226" s="26"/>
      <c r="B226" s="25" t="s">
        <v>381</v>
      </c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2.75">
      <c r="A227" s="26"/>
      <c r="B227" s="25" t="s">
        <v>380</v>
      </c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2.75">
      <c r="A228" s="26"/>
      <c r="B228" s="25" t="s">
        <v>1</v>
      </c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.75">
      <c r="A229" s="26"/>
      <c r="B229" s="25" t="s">
        <v>329</v>
      </c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.75">
      <c r="A230" s="26"/>
      <c r="B230" s="25" t="s">
        <v>1</v>
      </c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.75">
      <c r="A231" s="26"/>
      <c r="B231" s="55" t="s">
        <v>193</v>
      </c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.75">
      <c r="A232" s="26"/>
      <c r="B232" s="25" t="s">
        <v>382</v>
      </c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.75">
      <c r="A233" s="26"/>
      <c r="B233" s="25" t="s">
        <v>383</v>
      </c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.75">
      <c r="A234" s="26"/>
      <c r="B234" s="25" t="s">
        <v>1</v>
      </c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.75">
      <c r="A235" s="26"/>
      <c r="B235" s="25" t="s">
        <v>384</v>
      </c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.75">
      <c r="A236" s="26"/>
      <c r="B236" s="25" t="s">
        <v>385</v>
      </c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.75">
      <c r="A237" s="26"/>
      <c r="B237" s="25" t="s">
        <v>386</v>
      </c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.75">
      <c r="A238" s="26"/>
      <c r="B238" s="25" t="s">
        <v>387</v>
      </c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.75">
      <c r="A239" s="26"/>
      <c r="B239" s="25" t="s">
        <v>1</v>
      </c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.75">
      <c r="A240" s="26"/>
      <c r="B240" s="25" t="s">
        <v>388</v>
      </c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.75">
      <c r="A241" s="26"/>
      <c r="B241" s="25" t="s">
        <v>389</v>
      </c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.75">
      <c r="A242" s="26"/>
      <c r="B242" s="25" t="s">
        <v>390</v>
      </c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.75">
      <c r="A243" s="26"/>
      <c r="B243" s="25" t="s">
        <v>391</v>
      </c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2.75">
      <c r="A244" s="26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.75">
      <c r="A245" s="26"/>
      <c r="B245" s="25" t="s">
        <v>392</v>
      </c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2.75">
      <c r="A246" s="26"/>
      <c r="B246" s="25" t="s">
        <v>1</v>
      </c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.75">
      <c r="A247" s="2" t="s">
        <v>70</v>
      </c>
      <c r="B247" s="2" t="s">
        <v>35</v>
      </c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2"/>
      <c r="B248" s="25" t="s">
        <v>304</v>
      </c>
      <c r="C248" s="25"/>
      <c r="D248" s="25"/>
      <c r="E248" s="25"/>
      <c r="F248" s="25"/>
      <c r="G248" s="25"/>
      <c r="H248" s="25"/>
      <c r="I248" s="25"/>
      <c r="J248" s="25"/>
      <c r="K248" s="1"/>
    </row>
    <row r="249" spans="1:11" ht="12.75">
      <c r="A249" s="2"/>
      <c r="B249" s="25" t="s">
        <v>306</v>
      </c>
      <c r="C249" s="25"/>
      <c r="D249" s="25"/>
      <c r="E249" s="25"/>
      <c r="F249" s="25"/>
      <c r="G249" s="25"/>
      <c r="H249" s="25"/>
      <c r="I249" s="25"/>
      <c r="J249" s="25"/>
      <c r="K249" s="1"/>
    </row>
    <row r="250" spans="1:11" ht="12.75">
      <c r="A250" s="2"/>
      <c r="B250" s="25" t="s">
        <v>305</v>
      </c>
      <c r="C250" s="25"/>
      <c r="D250" s="25"/>
      <c r="E250" s="25"/>
      <c r="F250" s="25"/>
      <c r="G250" s="25"/>
      <c r="H250" s="25"/>
      <c r="I250" s="25"/>
      <c r="J250" s="25"/>
      <c r="K250" s="1"/>
    </row>
    <row r="251" spans="1:11" ht="12.75">
      <c r="A251" s="2"/>
      <c r="K251" s="1"/>
    </row>
    <row r="252" spans="1:11" ht="12.75">
      <c r="A252" s="2" t="s">
        <v>71</v>
      </c>
      <c r="B252" s="2" t="s">
        <v>36</v>
      </c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2"/>
      <c r="B253" s="1" t="s">
        <v>80</v>
      </c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2" t="s">
        <v>72</v>
      </c>
      <c r="B255" s="2" t="s">
        <v>37</v>
      </c>
      <c r="I255" s="1"/>
      <c r="J255" s="1"/>
      <c r="K255" s="1"/>
    </row>
    <row r="256" spans="1:11" ht="12.75">
      <c r="A256" s="1"/>
      <c r="B256" s="1" t="s">
        <v>362</v>
      </c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2" t="s">
        <v>73</v>
      </c>
      <c r="B258" s="2" t="s">
        <v>74</v>
      </c>
      <c r="C258" s="1"/>
      <c r="D258" s="1"/>
      <c r="E258" s="1"/>
      <c r="F258" s="1"/>
      <c r="G258" s="1"/>
      <c r="H258" s="1" t="s">
        <v>1</v>
      </c>
      <c r="I258" s="1"/>
      <c r="J258" s="1"/>
      <c r="K258" s="1"/>
    </row>
    <row r="259" spans="1:11" ht="12.75">
      <c r="A259" s="2"/>
      <c r="B259" s="29" t="s">
        <v>79</v>
      </c>
      <c r="C259" s="1"/>
      <c r="D259" s="1"/>
      <c r="E259" s="1"/>
      <c r="F259" s="1"/>
      <c r="G259" s="1"/>
      <c r="H259" s="11"/>
      <c r="I259" s="11"/>
      <c r="J259" s="1"/>
      <c r="K259" s="1"/>
    </row>
    <row r="260" spans="1:10" ht="12.75">
      <c r="A260" s="1"/>
      <c r="C260" s="11"/>
      <c r="D260" s="11"/>
      <c r="E260" s="11"/>
      <c r="G260" s="82" t="s">
        <v>177</v>
      </c>
      <c r="H260" s="83"/>
      <c r="I260" s="82" t="s">
        <v>358</v>
      </c>
      <c r="J260" s="83"/>
    </row>
    <row r="261" spans="1:10" ht="12.75">
      <c r="A261" s="1"/>
      <c r="C261" s="11"/>
      <c r="D261" s="11"/>
      <c r="E261" s="11"/>
      <c r="G261" s="47" t="s">
        <v>356</v>
      </c>
      <c r="H261" s="76" t="s">
        <v>357</v>
      </c>
      <c r="I261" s="47" t="s">
        <v>356</v>
      </c>
      <c r="J261" s="76" t="s">
        <v>357</v>
      </c>
    </row>
    <row r="262" spans="1:10" ht="12.75">
      <c r="A262" s="1"/>
      <c r="B262" s="31" t="s">
        <v>101</v>
      </c>
      <c r="C262" s="11"/>
      <c r="D262" s="11"/>
      <c r="E262" s="11"/>
      <c r="G262" s="32"/>
      <c r="H262" s="32"/>
      <c r="I262" s="32"/>
      <c r="J262" s="32"/>
    </row>
    <row r="263" spans="1:10" ht="12.75">
      <c r="A263" s="1"/>
      <c r="B263" s="11" t="s">
        <v>100</v>
      </c>
      <c r="C263" s="11"/>
      <c r="D263" s="11"/>
      <c r="E263" s="11"/>
      <c r="G263" s="5"/>
      <c r="H263" s="5"/>
      <c r="I263" s="5"/>
      <c r="J263" s="5"/>
    </row>
    <row r="264" spans="1:10" ht="12.75">
      <c r="A264" s="1"/>
      <c r="B264" s="11" t="s">
        <v>242</v>
      </c>
      <c r="C264" s="11"/>
      <c r="D264" s="11"/>
      <c r="E264" s="11"/>
      <c r="G264" s="5">
        <f>+'Income stat'!B26</f>
        <v>1288</v>
      </c>
      <c r="H264" s="5">
        <f>+'Income stat'!C26</f>
        <v>-761</v>
      </c>
      <c r="I264" s="5">
        <f>+'Income stat'!E26</f>
        <v>3560</v>
      </c>
      <c r="J264" s="5">
        <f>+'Income stat'!F26</f>
        <v>-983</v>
      </c>
    </row>
    <row r="265" spans="1:10" ht="12.75">
      <c r="A265" s="1"/>
      <c r="B265" s="11"/>
      <c r="C265" s="11"/>
      <c r="D265" s="11"/>
      <c r="E265" s="11"/>
      <c r="G265" s="32"/>
      <c r="H265" s="32"/>
      <c r="I265" s="32"/>
      <c r="J265" s="32"/>
    </row>
    <row r="266" spans="1:10" ht="12.75">
      <c r="A266" s="1"/>
      <c r="B266" s="31" t="s">
        <v>75</v>
      </c>
      <c r="C266" s="11"/>
      <c r="D266" s="11"/>
      <c r="E266" s="11"/>
      <c r="G266" s="32"/>
      <c r="H266" s="32"/>
      <c r="I266" s="32"/>
      <c r="J266" s="32"/>
    </row>
    <row r="267" spans="1:10" ht="12.75">
      <c r="A267" s="1"/>
      <c r="B267" s="11" t="s">
        <v>76</v>
      </c>
      <c r="C267" s="11"/>
      <c r="D267" s="11"/>
      <c r="E267" s="11"/>
      <c r="G267" s="33"/>
      <c r="H267" s="33"/>
      <c r="I267" s="33"/>
      <c r="J267" s="33"/>
    </row>
    <row r="268" spans="1:10" ht="12.75">
      <c r="A268" s="1"/>
      <c r="B268" s="11" t="s">
        <v>82</v>
      </c>
      <c r="C268" s="11"/>
      <c r="D268" s="11"/>
      <c r="E268" s="11"/>
      <c r="G268" s="5">
        <v>95927</v>
      </c>
      <c r="H268" s="5">
        <v>95927</v>
      </c>
      <c r="I268" s="5">
        <v>95927</v>
      </c>
      <c r="J268" s="5">
        <v>95927</v>
      </c>
    </row>
    <row r="269" spans="1:10" ht="12.75">
      <c r="A269" s="1"/>
      <c r="B269" s="11"/>
      <c r="C269" s="11"/>
      <c r="D269" s="11"/>
      <c r="E269" s="11"/>
      <c r="G269" s="12"/>
      <c r="H269" s="12"/>
      <c r="I269" s="12"/>
      <c r="J269" s="12"/>
    </row>
    <row r="270" spans="1:10" ht="12.75">
      <c r="A270" s="1"/>
      <c r="B270" s="31" t="s">
        <v>81</v>
      </c>
      <c r="C270" s="11"/>
      <c r="D270" s="11"/>
      <c r="E270" s="11"/>
      <c r="G270" s="50">
        <f>+G264/G268*100</f>
        <v>1.3426876687481106</v>
      </c>
      <c r="H270" s="50">
        <f>+H264/H268*100</f>
        <v>-0.7933115806811429</v>
      </c>
      <c r="I270" s="50">
        <f>+I264/I268*100</f>
        <v>3.711155357719933</v>
      </c>
      <c r="J270" s="50">
        <f>+J264/J268*100</f>
        <v>-1.0247375608535658</v>
      </c>
    </row>
    <row r="271" spans="1:11" ht="12.75">
      <c r="A271" s="1"/>
      <c r="B271" s="1"/>
      <c r="C271" s="1"/>
      <c r="D271" s="1"/>
      <c r="E271" s="1"/>
      <c r="G271" s="1"/>
      <c r="I271" s="42"/>
      <c r="J271" s="11"/>
      <c r="K271" s="1"/>
    </row>
    <row r="272" spans="1:11" ht="12.75">
      <c r="A272" s="2" t="s">
        <v>109</v>
      </c>
      <c r="B272" s="29" t="s">
        <v>182</v>
      </c>
      <c r="C272" s="1"/>
      <c r="D272" s="1"/>
      <c r="E272" s="1"/>
      <c r="F272" s="1"/>
      <c r="H272" s="1"/>
      <c r="I272" s="11"/>
      <c r="J272" s="11"/>
      <c r="K272" s="1"/>
    </row>
    <row r="273" spans="1:11" ht="12.75">
      <c r="A273" s="1"/>
      <c r="B273" s="1" t="s">
        <v>243</v>
      </c>
      <c r="C273" s="1"/>
      <c r="D273" s="1"/>
      <c r="E273" s="1"/>
      <c r="F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H275" s="54" t="s">
        <v>361</v>
      </c>
      <c r="I275" s="54" t="s">
        <v>361</v>
      </c>
      <c r="J275" s="1"/>
      <c r="K275" s="1"/>
    </row>
    <row r="276" spans="1:11" ht="12.75">
      <c r="A276" s="1"/>
      <c r="B276" s="1"/>
      <c r="C276" s="1"/>
      <c r="D276" s="1"/>
      <c r="E276" s="1"/>
      <c r="F276" s="1"/>
      <c r="H276" s="54" t="s">
        <v>42</v>
      </c>
      <c r="I276" s="54" t="s">
        <v>42</v>
      </c>
      <c r="J276" s="1"/>
      <c r="K276" s="1"/>
    </row>
    <row r="277" spans="1:11" ht="12.75">
      <c r="A277" s="1"/>
      <c r="C277" s="1"/>
      <c r="D277" s="1"/>
      <c r="E277" s="1"/>
      <c r="F277" s="1"/>
      <c r="H277" s="54" t="s">
        <v>336</v>
      </c>
      <c r="I277" s="54" t="s">
        <v>245</v>
      </c>
      <c r="J277" s="1"/>
      <c r="K277" s="1"/>
    </row>
    <row r="278" spans="1:11" ht="12.75">
      <c r="A278" s="1"/>
      <c r="C278" s="1"/>
      <c r="D278" s="1"/>
      <c r="E278" s="1"/>
      <c r="F278" s="1"/>
      <c r="H278" s="61">
        <v>42248</v>
      </c>
      <c r="I278" s="61">
        <v>41883</v>
      </c>
      <c r="J278" s="1"/>
      <c r="K278" s="1"/>
    </row>
    <row r="279" spans="1:11" ht="12.75">
      <c r="A279" s="1"/>
      <c r="C279" s="1"/>
      <c r="D279" s="1"/>
      <c r="E279" s="1"/>
      <c r="F279" s="1"/>
      <c r="H279" s="16" t="s">
        <v>3</v>
      </c>
      <c r="I279" s="16" t="s">
        <v>3</v>
      </c>
      <c r="J279" s="1"/>
      <c r="K279" s="1"/>
    </row>
    <row r="280" spans="1:11" ht="12.75">
      <c r="A280" s="1"/>
      <c r="B280" s="1" t="s">
        <v>183</v>
      </c>
      <c r="C280" s="1"/>
      <c r="D280" s="1"/>
      <c r="E280" s="1"/>
      <c r="F280" s="1"/>
      <c r="H280" s="7">
        <v>-1018</v>
      </c>
      <c r="I280" s="7">
        <v>-1022</v>
      </c>
      <c r="J280" s="1"/>
      <c r="K280" s="1"/>
    </row>
    <row r="281" spans="1:11" ht="12.75">
      <c r="A281" s="1"/>
      <c r="B281" s="1" t="s">
        <v>184</v>
      </c>
      <c r="C281" s="1"/>
      <c r="D281" s="1"/>
      <c r="E281" s="1"/>
      <c r="F281" s="1"/>
      <c r="H281" s="7">
        <v>-239</v>
      </c>
      <c r="I281" s="7">
        <v>-279</v>
      </c>
      <c r="J281" s="1"/>
      <c r="K281" s="1"/>
    </row>
    <row r="282" spans="1:11" ht="12.75">
      <c r="A282" s="1"/>
      <c r="B282" s="1" t="s">
        <v>0</v>
      </c>
      <c r="C282" s="1"/>
      <c r="D282" s="1"/>
      <c r="E282" s="1"/>
      <c r="F282" s="1"/>
      <c r="H282" s="7">
        <v>125</v>
      </c>
      <c r="I282" s="7">
        <v>32</v>
      </c>
      <c r="J282" s="1"/>
      <c r="K282" s="1"/>
    </row>
    <row r="283" spans="1:11" ht="12.75">
      <c r="A283" s="1"/>
      <c r="B283" s="1" t="s">
        <v>202</v>
      </c>
      <c r="C283" s="1"/>
      <c r="D283" s="1"/>
      <c r="E283" s="1"/>
      <c r="F283" s="1"/>
      <c r="H283" s="7">
        <v>15</v>
      </c>
      <c r="I283" s="7">
        <v>0</v>
      </c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7"/>
      <c r="H284" s="7"/>
      <c r="J284" s="1"/>
      <c r="K284" s="1"/>
    </row>
    <row r="285" spans="1:11" ht="12.75">
      <c r="A285" s="2" t="s">
        <v>136</v>
      </c>
      <c r="B285" s="2" t="s">
        <v>7</v>
      </c>
      <c r="C285" s="2"/>
      <c r="D285" s="1"/>
      <c r="E285" s="1"/>
      <c r="F285" s="1"/>
      <c r="H285" s="1"/>
      <c r="I285" s="1"/>
      <c r="K285" s="1"/>
    </row>
    <row r="286" spans="1:11" ht="12.75">
      <c r="A286" s="1"/>
      <c r="B286" s="1" t="s">
        <v>137</v>
      </c>
      <c r="C286" s="1"/>
      <c r="D286" s="1"/>
      <c r="E286" s="1"/>
      <c r="F286" s="1"/>
      <c r="H286" s="1"/>
      <c r="I286" s="1"/>
      <c r="K286" s="1"/>
    </row>
    <row r="287" spans="1:11" ht="12.75">
      <c r="A287" s="1"/>
      <c r="B287" s="1"/>
      <c r="C287" s="1"/>
      <c r="D287" s="1"/>
      <c r="E287" s="1"/>
      <c r="F287" s="1"/>
      <c r="H287" s="1"/>
      <c r="I287" s="1"/>
      <c r="K287" s="1"/>
    </row>
    <row r="288" spans="1:11" ht="12.75">
      <c r="A288" s="1"/>
      <c r="B288" s="1"/>
      <c r="C288" s="1"/>
      <c r="D288" s="1"/>
      <c r="E288" s="1"/>
      <c r="F288" s="1"/>
      <c r="H288" s="16" t="s">
        <v>144</v>
      </c>
      <c r="I288" s="16" t="s">
        <v>144</v>
      </c>
      <c r="K288" s="1"/>
    </row>
    <row r="289" spans="1:11" ht="12.75">
      <c r="A289" s="1"/>
      <c r="B289" s="1"/>
      <c r="C289" s="1"/>
      <c r="D289" s="1"/>
      <c r="E289" s="1"/>
      <c r="F289" s="1"/>
      <c r="H289" s="16" t="s">
        <v>359</v>
      </c>
      <c r="I289" s="16" t="s">
        <v>201</v>
      </c>
      <c r="K289" s="1"/>
    </row>
    <row r="290" spans="1:11" ht="12.75">
      <c r="A290" s="1"/>
      <c r="B290" s="1"/>
      <c r="C290" s="1"/>
      <c r="D290" s="1"/>
      <c r="E290" s="1"/>
      <c r="F290" s="1"/>
      <c r="H290" s="16" t="s">
        <v>356</v>
      </c>
      <c r="I290" s="16" t="s">
        <v>299</v>
      </c>
      <c r="K290" s="1"/>
    </row>
    <row r="291" spans="1:11" ht="12.75">
      <c r="A291" s="1"/>
      <c r="B291" s="1"/>
      <c r="C291" s="1"/>
      <c r="D291" s="1"/>
      <c r="E291" s="1"/>
      <c r="F291" s="1"/>
      <c r="H291" s="16" t="s">
        <v>3</v>
      </c>
      <c r="I291" s="16" t="s">
        <v>3</v>
      </c>
      <c r="K291" s="1"/>
    </row>
    <row r="292" spans="1:11" ht="12.75">
      <c r="A292" s="1"/>
      <c r="B292" s="1" t="s">
        <v>142</v>
      </c>
      <c r="C292" s="1"/>
      <c r="D292" s="1"/>
      <c r="E292" s="1"/>
      <c r="F292" s="1"/>
      <c r="H292" s="16"/>
      <c r="I292" s="16"/>
      <c r="K292" s="1"/>
    </row>
    <row r="293" spans="1:11" ht="12.75">
      <c r="A293" s="1"/>
      <c r="B293" s="1" t="s">
        <v>138</v>
      </c>
      <c r="C293" s="1"/>
      <c r="D293" s="1"/>
      <c r="E293" s="1"/>
      <c r="F293" s="1"/>
      <c r="H293" s="7">
        <v>-82075</v>
      </c>
      <c r="I293" s="7">
        <v>-85489</v>
      </c>
      <c r="K293" s="1"/>
    </row>
    <row r="294" spans="1:11" ht="12.75">
      <c r="A294" s="1"/>
      <c r="B294" s="1" t="s">
        <v>139</v>
      </c>
      <c r="C294" s="1"/>
      <c r="D294" s="1"/>
      <c r="E294" s="1"/>
      <c r="F294" s="1"/>
      <c r="H294" s="8">
        <v>294</v>
      </c>
      <c r="I294" s="8">
        <v>348</v>
      </c>
      <c r="K294" s="1"/>
    </row>
    <row r="295" spans="1:11" ht="12.75">
      <c r="A295" s="1"/>
      <c r="B295" s="1"/>
      <c r="C295" s="1"/>
      <c r="D295" s="1"/>
      <c r="E295" s="1"/>
      <c r="F295" s="1"/>
      <c r="H295" s="10"/>
      <c r="I295" s="10"/>
      <c r="K295" s="1"/>
    </row>
    <row r="296" spans="1:11" ht="12.75">
      <c r="A296" s="1"/>
      <c r="B296" s="1" t="s">
        <v>143</v>
      </c>
      <c r="D296" s="1"/>
      <c r="E296" s="1"/>
      <c r="F296" s="1"/>
      <c r="H296" s="10">
        <f>SUM(H293:H294)</f>
        <v>-81781</v>
      </c>
      <c r="I296" s="10">
        <f>SUM(I293:I294)</f>
        <v>-85141</v>
      </c>
      <c r="K296" s="1"/>
    </row>
    <row r="297" spans="1:11" ht="12.75">
      <c r="A297" s="1"/>
      <c r="B297" s="1"/>
      <c r="C297" s="1"/>
      <c r="D297" s="1"/>
      <c r="E297" s="1"/>
      <c r="F297" s="1"/>
      <c r="H297" s="10"/>
      <c r="I297" s="10"/>
      <c r="K297" s="1"/>
    </row>
    <row r="298" spans="1:11" ht="12.75">
      <c r="A298" s="1"/>
      <c r="B298" s="1" t="s">
        <v>141</v>
      </c>
      <c r="C298" s="1"/>
      <c r="D298" s="1"/>
      <c r="E298" s="1"/>
      <c r="F298" s="1"/>
      <c r="H298" s="8">
        <v>7139</v>
      </c>
      <c r="I298" s="8">
        <v>6939</v>
      </c>
      <c r="J298" s="1"/>
      <c r="K298" s="1"/>
    </row>
    <row r="299" spans="1:11" ht="12.75">
      <c r="A299" s="1"/>
      <c r="B299" s="1"/>
      <c r="C299" s="1"/>
      <c r="D299" s="1"/>
      <c r="E299" s="1"/>
      <c r="F299" s="1"/>
      <c r="H299" s="10"/>
      <c r="I299" s="10"/>
      <c r="J299" s="1"/>
      <c r="K299" s="1"/>
    </row>
    <row r="300" spans="1:11" ht="13.5" thickBot="1">
      <c r="A300" s="1"/>
      <c r="B300" s="1" t="s">
        <v>140</v>
      </c>
      <c r="C300" s="1"/>
      <c r="D300" s="1"/>
      <c r="E300" s="1"/>
      <c r="F300" s="1"/>
      <c r="H300" s="9">
        <f>SUM(H296:H298)</f>
        <v>-74642</v>
      </c>
      <c r="I300" s="9">
        <f>SUM(I296:I298)</f>
        <v>-78202</v>
      </c>
      <c r="J300" s="1"/>
      <c r="K300" s="1"/>
    </row>
    <row r="301" spans="1:11" ht="12.75">
      <c r="A301" s="1"/>
      <c r="B301" s="1"/>
      <c r="C301" s="1"/>
      <c r="D301" s="1"/>
      <c r="E301" s="1"/>
      <c r="F301" s="1"/>
      <c r="H301" s="1"/>
      <c r="I301" s="1"/>
      <c r="J301" s="1"/>
      <c r="K301" s="1"/>
    </row>
    <row r="302" spans="1:11" ht="12.75">
      <c r="A302" s="2"/>
      <c r="B302" s="2"/>
      <c r="C302" s="29"/>
      <c r="D302" s="29"/>
      <c r="E302" s="1"/>
      <c r="F302" s="1"/>
      <c r="G302" s="1"/>
      <c r="H302" s="1"/>
      <c r="I302" s="1"/>
      <c r="J302" s="1"/>
      <c r="K302" s="1"/>
    </row>
    <row r="303" spans="1:11" ht="12.75">
      <c r="A303" s="1"/>
      <c r="J303" s="1"/>
      <c r="K303" s="1"/>
    </row>
    <row r="304" spans="1:11" ht="12.75">
      <c r="A304" s="1"/>
      <c r="J304" s="1"/>
      <c r="K304" s="1"/>
    </row>
    <row r="305" spans="1:11" ht="12.75">
      <c r="A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</sheetData>
  <sheetProtection/>
  <mergeCells count="6">
    <mergeCell ref="G260:H260"/>
    <mergeCell ref="F71:G71"/>
    <mergeCell ref="F109:G109"/>
    <mergeCell ref="I260:J260"/>
    <mergeCell ref="I109:J109"/>
    <mergeCell ref="I71:J71"/>
  </mergeCells>
  <printOptions/>
  <pageMargins left="0.7480314960629921" right="0.31" top="0.31496062992125984" bottom="0.31496062992125984" header="0.31496062992125984" footer="0.31496062992125984"/>
  <pageSetup horizontalDpi="600" verticalDpi="600" orientation="portrait" scale="83" r:id="rId1"/>
  <rowBreaks count="4" manualBreakCount="4">
    <brk id="57" max="255" man="1"/>
    <brk id="104" max="255" man="1"/>
    <brk id="163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2015-11-19T06:49:24Z</cp:lastPrinted>
  <dcterms:created xsi:type="dcterms:W3CDTF">1999-11-25T03:32:38Z</dcterms:created>
  <dcterms:modified xsi:type="dcterms:W3CDTF">2015-11-19T10:06:35Z</dcterms:modified>
  <cp:category/>
  <cp:version/>
  <cp:contentType/>
  <cp:contentStatus/>
</cp:coreProperties>
</file>